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60" windowWidth="19440" windowHeight="12588" tabRatio="721"/>
  </bookViews>
  <sheets>
    <sheet name="2018" sheetId="9" r:id="rId1"/>
  </sheets>
  <definedNames>
    <definedName name="_xlnm.Print_Area" localSheetId="0">'2018'!$A$1:$G$56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9" l="1"/>
  <c r="E42" i="9" l="1"/>
  <c r="E38" i="9" l="1"/>
  <c r="F42" i="9" l="1"/>
  <c r="D39" i="9"/>
  <c r="C39" i="9"/>
  <c r="A39" i="9"/>
  <c r="F38" i="9"/>
  <c r="F37" i="9"/>
  <c r="E37" i="9"/>
  <c r="F36" i="9"/>
  <c r="E36" i="9"/>
  <c r="F35" i="9"/>
  <c r="E35" i="9"/>
  <c r="D32" i="9"/>
  <c r="C32" i="9"/>
  <c r="A32" i="9"/>
  <c r="F31" i="9"/>
  <c r="E31" i="9"/>
  <c r="F30" i="9"/>
  <c r="F29" i="9"/>
  <c r="E29" i="9"/>
  <c r="F28" i="9"/>
  <c r="E28" i="9"/>
  <c r="F27" i="9"/>
  <c r="E27" i="9"/>
  <c r="E6" i="9"/>
  <c r="F53" i="9" l="1"/>
  <c r="F39" i="9"/>
  <c r="E39" i="9"/>
  <c r="F32" i="9"/>
  <c r="E30" i="9"/>
  <c r="E32" i="9" s="1"/>
</calcChain>
</file>

<file path=xl/sharedStrings.xml><?xml version="1.0" encoding="utf-8"?>
<sst xmlns="http://schemas.openxmlformats.org/spreadsheetml/2006/main" count="82" uniqueCount="75">
  <si>
    <t>Итого</t>
  </si>
  <si>
    <t>Генерала Попова 10</t>
  </si>
  <si>
    <t>Общая информация</t>
  </si>
  <si>
    <t>год постройки</t>
  </si>
  <si>
    <t>этажность</t>
  </si>
  <si>
    <t>кол- во квартир</t>
  </si>
  <si>
    <t>площадь жилых помещений</t>
  </si>
  <si>
    <t>площадь нежилых помещений</t>
  </si>
  <si>
    <t>площадь всех помещений общего пользования</t>
  </si>
  <si>
    <t>уровень благоустройства</t>
  </si>
  <si>
    <t>дом со всеми видами благоустройства, с лифтами, системами дымоудаления и мусоропроводами</t>
  </si>
  <si>
    <t>серия и тип постройки</t>
  </si>
  <si>
    <t>08-006-00-ГП</t>
  </si>
  <si>
    <t>кадастровый номер</t>
  </si>
  <si>
    <t>-</t>
  </si>
  <si>
    <t>S земельного участка (входящего в состав общего имущества в многоквартирном доме)</t>
  </si>
  <si>
    <t>конструктивные и технические параметры</t>
  </si>
  <si>
    <t>кирпичный 2-х подъездный дом</t>
  </si>
  <si>
    <t>системы инжинерно- технического обеспечения</t>
  </si>
  <si>
    <t>дом с центральным отоплением через теплообменники. ГВС готовится в ИТП дома. Водоснабжение и водоотведение центральное.</t>
  </si>
  <si>
    <t>Использование общего имущества</t>
  </si>
  <si>
    <t>информация об использовании общего имущества в многоквартирном доме</t>
  </si>
  <si>
    <t>ОТЧЕТ УПРАВЛЯЮЩЕЙ ОРГАНИЗАЦИИ</t>
  </si>
  <si>
    <t>ООО "Управляющая компания "Правград"</t>
  </si>
  <si>
    <t>1. Общие сведения о многоквартирном доме</t>
  </si>
  <si>
    <t>2. Отчет по затратам на содержание, ремонт общего имущества в многоквартирном доме и коммунальные услуги за отчетный период</t>
  </si>
  <si>
    <t>Перечислено поставщикам услуги</t>
  </si>
  <si>
    <t>Виды услуг</t>
  </si>
  <si>
    <t>Содержание общего имущества</t>
  </si>
  <si>
    <t>Содержание лифтов</t>
  </si>
  <si>
    <t>Сбор ивывоз твердых бытовых отходов от контейнеров( с учетом КГО)</t>
  </si>
  <si>
    <t>Текущий ремонт общего имущества</t>
  </si>
  <si>
    <t>Итого (в том числе по нежилым помещениям)</t>
  </si>
  <si>
    <t>Коммунальные услуги:</t>
  </si>
  <si>
    <t>Коммунальные услуги, в том числе:</t>
  </si>
  <si>
    <t>Водоснабжение и водоотведение</t>
  </si>
  <si>
    <t>Горячее водоснабжение</t>
  </si>
  <si>
    <t>Центральное отопление</t>
  </si>
  <si>
    <t>3. Отчет о фактически выполненных работах по ремонту общего имущества в многоквартирном доме на основании принятого решения собственниками помещений</t>
  </si>
  <si>
    <t>№ п/п</t>
  </si>
  <si>
    <t>Виды услуг работ</t>
  </si>
  <si>
    <t>стоимость работ, руб</t>
  </si>
  <si>
    <t>Текущий ремонт</t>
  </si>
  <si>
    <t xml:space="preserve">Общая площадь площадь жилых помещений </t>
  </si>
  <si>
    <t>оборудование МАКСНЕТ+РОСТЕЛЕКОМ</t>
  </si>
  <si>
    <t>Тарифы</t>
  </si>
  <si>
    <t>Поступило средств в 2016г., руб</t>
  </si>
  <si>
    <t>Провайдеры:</t>
  </si>
  <si>
    <t>ПЕРЕД СОБСТВЕННИКАМИ ПОМЕЩЕНИЙ О ВЫПОЛНЕНИИ ДОГОВОРА УПРАВЛЕНИЯ № 01-30/19-12 от 30.03.2013 г.  ЗА 2017 год</t>
  </si>
  <si>
    <t>Поступило средств в 2017г., руб</t>
  </si>
  <si>
    <r>
      <t xml:space="preserve">Адрес многоквартирного дома </t>
    </r>
    <r>
      <rPr>
        <u/>
        <sz val="11"/>
        <color theme="1"/>
        <rFont val="Times New Roman"/>
        <family val="1"/>
        <charset val="204"/>
      </rPr>
      <t xml:space="preserve">г.Калуга, ул. Генерала Попова д.10 </t>
    </r>
  </si>
  <si>
    <r>
      <t xml:space="preserve">Число квартир </t>
    </r>
    <r>
      <rPr>
        <u/>
        <sz val="11"/>
        <color theme="1"/>
        <rFont val="Times New Roman"/>
        <family val="1"/>
        <charset val="204"/>
      </rPr>
      <t>98</t>
    </r>
  </si>
  <si>
    <r>
      <t>Год постройки</t>
    </r>
    <r>
      <rPr>
        <u/>
        <sz val="11"/>
        <color theme="1"/>
        <rFont val="Times New Roman"/>
        <family val="1"/>
        <charset val="204"/>
      </rPr>
      <t xml:space="preserve"> 2011</t>
    </r>
  </si>
  <si>
    <t>2,52//208,37руб с кв.м.</t>
  </si>
  <si>
    <t>Электроэнергия (в том числе освещение МОП)</t>
  </si>
  <si>
    <t>Дополнит. Услуги, в т.ч.ИТП, уборка л/кл</t>
  </si>
  <si>
    <t>Начислено в 2018, руб</t>
  </si>
  <si>
    <t>Поступило средств в 2018г., руб</t>
  </si>
  <si>
    <t>Задолженность собственников и нанимателей на 01.01.2019г., руб</t>
  </si>
  <si>
    <t xml:space="preserve">Сумма задолженности населения на 01.01.2018г., руб </t>
  </si>
  <si>
    <t>Остаток по тек. ремонту, на январь 2018руб.</t>
  </si>
  <si>
    <t>Итого остаток по тек. Ремонту январь 2019г.</t>
  </si>
  <si>
    <t>Ремонт приказного аппарата кнопки 38шт., замена индикатора положения кабины 2шт</t>
  </si>
  <si>
    <t>Счетчики ХВС с компл штуцеров</t>
  </si>
  <si>
    <t>Замена этажного индикатора п.2</t>
  </si>
  <si>
    <t>Замена термометров, манометров</t>
  </si>
  <si>
    <t xml:space="preserve"> Работы по узлу автомат подачи воды</t>
  </si>
  <si>
    <t>Покупка и установка дверей</t>
  </si>
  <si>
    <t>Прибретение светильников ООО Электрика</t>
  </si>
  <si>
    <t>Программное обеспечение контроллера ПЛК73</t>
  </si>
  <si>
    <t>Работы по ст. "Содержание" выполняются ежемесячно по подрядным договорам, актам аварийности и актам выполненных работ с подрядными организациями: в т.ч. обслуживание газопроводов ОАО «Калугаоблгаз», обслуживание газоходов, вентканалов в ООО «ЖилСпецРСУ», квитанции за ЖКУ расчетный центр ООО «ЕИРЦ №1», содержание ОИ эл/эн ПАО "Калужская Сбытовая Компания", т.д., или собствеными силами специалистов управляющей компании.ТБО - Спецавтохозяйство", обслуживание и текущий ремонт лифтов: договор на тех.обслуживание с ОАО «Калугалифтремстрой», договор по периодическому тех. освидетельствованию с ОАО «Калугалифт», страхование лифтов-КФ АО "Альфастрахование". С технической документацией Вы можете ознакомиться в офисе УК по адресу: ул. Генерала Попова д. 10 корп. 2 оф. 95</t>
  </si>
  <si>
    <t>В целях контроля отчет предоставлен__________________/________________ "___"____________  _______года</t>
  </si>
  <si>
    <t>ВНИМАНИЕ: Общий долг жителей Вашего дома за жилищно-коммунальные услуги равен 713913,41 руб.</t>
  </si>
  <si>
    <t>Акт внепланового осмотра, мех.убор 06.12.2018,10.12.2018-1,08час, 14.12.2018-1час, 28.12.2018-2час, 15.01.2019,30.01.2019-5час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</si>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</sst>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mmmm\ yyyy;@"/>
    <numFmt numFmtId="166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7">
    <xf numFmtId="0" fontId="0" fillId="0" borderId="0" xfId="0"/>
    <xf numFmtId="0" fontId="5" fillId="0" borderId="0" xfId="2" applyFont="1" applyAlignment="1">
      <alignment wrapText="1"/>
    </xf>
    <xf numFmtId="0" fontId="4" fillId="0" borderId="1" xfId="2" applyFont="1" applyBorder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0" fontId="8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8" fillId="0" borderId="0" xfId="2" applyFont="1"/>
    <xf numFmtId="0" fontId="8" fillId="0" borderId="1" xfId="2" applyFont="1" applyBorder="1" applyAlignment="1">
      <alignment horizontal="right" vertical="center" wrapText="1"/>
    </xf>
    <xf numFmtId="0" fontId="10" fillId="0" borderId="1" xfId="2" applyFont="1" applyBorder="1" applyAlignment="1">
      <alignment wrapText="1"/>
    </xf>
    <xf numFmtId="0" fontId="5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right" vertical="center" wrapText="1"/>
    </xf>
    <xf numFmtId="2" fontId="6" fillId="0" borderId="1" xfId="2" applyNumberFormat="1" applyFont="1" applyBorder="1" applyAlignment="1">
      <alignment horizontal="right" wrapText="1"/>
    </xf>
    <xf numFmtId="0" fontId="11" fillId="0" borderId="0" xfId="2" applyFont="1"/>
    <xf numFmtId="0" fontId="13" fillId="0" borderId="0" xfId="2" applyFont="1"/>
    <xf numFmtId="0" fontId="12" fillId="0" borderId="0" xfId="2" applyFont="1" applyAlignment="1">
      <alignment vertical="center"/>
    </xf>
    <xf numFmtId="2" fontId="12" fillId="0" borderId="0" xfId="2" applyNumberFormat="1" applyFont="1" applyAlignment="1">
      <alignment vertical="center"/>
    </xf>
    <xf numFmtId="4" fontId="13" fillId="0" borderId="0" xfId="2" applyNumberFormat="1" applyFont="1"/>
    <xf numFmtId="0" fontId="15" fillId="0" borderId="0" xfId="2" applyFont="1" applyBorder="1" applyAlignment="1">
      <alignment horizontal="center" vertical="center" wrapText="1"/>
    </xf>
    <xf numFmtId="0" fontId="17" fillId="0" borderId="0" xfId="2" applyFont="1" applyAlignment="1"/>
    <xf numFmtId="0" fontId="18" fillId="0" borderId="0" xfId="2" applyFont="1" applyAlignment="1"/>
    <xf numFmtId="0" fontId="19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vertical="center" wrapText="1"/>
    </xf>
    <xf numFmtId="0" fontId="11" fillId="0" borderId="0" xfId="2" applyFont="1" applyAlignment="1">
      <alignment vertical="center" wrapText="1"/>
    </xf>
    <xf numFmtId="2" fontId="11" fillId="0" borderId="1" xfId="2" applyNumberFormat="1" applyFont="1" applyBorder="1"/>
    <xf numFmtId="2" fontId="19" fillId="0" borderId="1" xfId="0" applyNumberFormat="1" applyFont="1" applyBorder="1"/>
    <xf numFmtId="2" fontId="11" fillId="0" borderId="1" xfId="2" applyNumberFormat="1" applyFont="1" applyFill="1" applyBorder="1"/>
    <xf numFmtId="0" fontId="11" fillId="0" borderId="1" xfId="2" applyFont="1" applyBorder="1" applyAlignment="1">
      <alignment wrapText="1"/>
    </xf>
    <xf numFmtId="2" fontId="19" fillId="0" borderId="1" xfId="0" applyNumberFormat="1" applyFont="1" applyBorder="1" applyAlignment="1">
      <alignment horizontal="right"/>
    </xf>
    <xf numFmtId="2" fontId="19" fillId="0" borderId="1" xfId="0" applyNumberFormat="1" applyFont="1" applyBorder="1" applyAlignment="1">
      <alignment vertical="center"/>
    </xf>
    <xf numFmtId="2" fontId="19" fillId="0" borderId="1" xfId="2" applyNumberFormat="1" applyFont="1" applyFill="1" applyBorder="1" applyAlignment="1">
      <alignment vertical="center"/>
    </xf>
    <xf numFmtId="2" fontId="19" fillId="0" borderId="1" xfId="2" applyNumberFormat="1" applyFont="1" applyBorder="1" applyAlignment="1">
      <alignment vertical="center"/>
    </xf>
    <xf numFmtId="0" fontId="19" fillId="0" borderId="1" xfId="2" applyFont="1" applyBorder="1" applyAlignment="1">
      <alignment vertical="center" wrapText="1"/>
    </xf>
    <xf numFmtId="2" fontId="19" fillId="0" borderId="1" xfId="2" applyNumberFormat="1" applyFont="1" applyFill="1" applyBorder="1"/>
    <xf numFmtId="2" fontId="19" fillId="0" borderId="1" xfId="2" applyNumberFormat="1" applyFont="1" applyBorder="1"/>
    <xf numFmtId="0" fontId="19" fillId="0" borderId="1" xfId="2" applyFont="1" applyBorder="1" applyAlignment="1">
      <alignment wrapText="1"/>
    </xf>
    <xf numFmtId="2" fontId="15" fillId="0" borderId="1" xfId="2" applyNumberFormat="1" applyFont="1" applyBorder="1"/>
    <xf numFmtId="0" fontId="15" fillId="0" borderId="1" xfId="2" applyFont="1" applyBorder="1" applyAlignment="1">
      <alignment wrapText="1"/>
    </xf>
    <xf numFmtId="0" fontId="15" fillId="0" borderId="1" xfId="2" applyNumberFormat="1" applyFont="1" applyBorder="1" applyAlignment="1">
      <alignment horizontal="center" vertical="center" wrapText="1"/>
    </xf>
    <xf numFmtId="4" fontId="15" fillId="0" borderId="1" xfId="2" applyNumberFormat="1" applyFont="1" applyBorder="1" applyAlignment="1">
      <alignment horizontal="center" vertical="center" wrapText="1"/>
    </xf>
    <xf numFmtId="4" fontId="12" fillId="0" borderId="1" xfId="2" applyNumberFormat="1" applyFont="1" applyBorder="1" applyAlignment="1">
      <alignment horizontal="center" vertical="center"/>
    </xf>
    <xf numFmtId="0" fontId="19" fillId="0" borderId="0" xfId="2" applyFont="1" applyAlignment="1">
      <alignment vertical="center" wrapText="1"/>
    </xf>
    <xf numFmtId="0" fontId="19" fillId="0" borderId="0" xfId="2" applyFont="1" applyAlignment="1">
      <alignment wrapText="1"/>
    </xf>
    <xf numFmtId="0" fontId="13" fillId="2" borderId="1" xfId="2" applyNumberFormat="1" applyFont="1" applyFill="1" applyBorder="1" applyAlignment="1">
      <alignment horizontal="center" vertical="center" wrapText="1"/>
    </xf>
    <xf numFmtId="164" fontId="13" fillId="2" borderId="1" xfId="2" applyNumberFormat="1" applyFont="1" applyFill="1" applyBorder="1" applyAlignment="1">
      <alignment horizontal="center" vertical="center" wrapText="1"/>
    </xf>
    <xf numFmtId="0" fontId="13" fillId="2" borderId="1" xfId="2" applyFont="1" applyFill="1" applyBorder="1"/>
    <xf numFmtId="0" fontId="8" fillId="2" borderId="1" xfId="2" applyNumberFormat="1" applyFont="1" applyFill="1" applyBorder="1" applyAlignment="1">
      <alignment horizontal="center" vertical="center" wrapText="1"/>
    </xf>
    <xf numFmtId="164" fontId="8" fillId="2" borderId="1" xfId="2" applyNumberFormat="1" applyFont="1" applyFill="1" applyBorder="1" applyAlignment="1">
      <alignment horizontal="center" vertical="center" wrapText="1"/>
    </xf>
    <xf numFmtId="0" fontId="8" fillId="2" borderId="1" xfId="2" applyFont="1" applyFill="1" applyBorder="1"/>
    <xf numFmtId="0" fontId="6" fillId="2" borderId="1" xfId="0" applyFont="1" applyFill="1" applyBorder="1" applyAlignment="1">
      <alignment horizontal="left" vertical="center" wrapText="1"/>
    </xf>
    <xf numFmtId="0" fontId="14" fillId="2" borderId="1" xfId="2" applyNumberFormat="1" applyFont="1" applyFill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4" fontId="14" fillId="3" borderId="1" xfId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4" fillId="3" borderId="1" xfId="1" applyNumberFormat="1" applyFont="1" applyFill="1" applyBorder="1" applyAlignment="1">
      <alignment vertical="center" wrapText="1"/>
    </xf>
    <xf numFmtId="0" fontId="7" fillId="0" borderId="0" xfId="2" applyFont="1"/>
    <xf numFmtId="0" fontId="4" fillId="0" borderId="0" xfId="2" applyFont="1" applyAlignment="1">
      <alignment wrapText="1"/>
    </xf>
    <xf numFmtId="0" fontId="11" fillId="0" borderId="0" xfId="2" applyFont="1" applyAlignment="1"/>
    <xf numFmtId="0" fontId="11" fillId="0" borderId="0" xfId="2" applyFont="1" applyAlignment="1">
      <alignment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0" fillId="0" borderId="1" xfId="2" applyFont="1" applyBorder="1" applyAlignment="1">
      <alignment horizontal="right" vertical="center" wrapText="1"/>
    </xf>
    <xf numFmtId="0" fontId="10" fillId="2" borderId="1" xfId="2" applyFont="1" applyFill="1" applyBorder="1" applyAlignment="1">
      <alignment horizontal="right" vertical="center" wrapText="1"/>
    </xf>
    <xf numFmtId="0" fontId="10" fillId="2" borderId="1" xfId="2" applyFont="1" applyFill="1" applyBorder="1" applyAlignment="1">
      <alignment wrapText="1"/>
    </xf>
    <xf numFmtId="0" fontId="5" fillId="0" borderId="1" xfId="2" applyFont="1" applyBorder="1" applyAlignment="1">
      <alignment wrapText="1"/>
    </xf>
    <xf numFmtId="0" fontId="15" fillId="0" borderId="5" xfId="2" applyFont="1" applyBorder="1" applyAlignment="1">
      <alignment horizontal="center" wrapText="1"/>
    </xf>
    <xf numFmtId="0" fontId="15" fillId="0" borderId="0" xfId="2" applyFont="1" applyAlignment="1">
      <alignment horizontal="center" wrapText="1"/>
    </xf>
    <xf numFmtId="0" fontId="15" fillId="0" borderId="0" xfId="2" applyFont="1" applyAlignment="1"/>
    <xf numFmtId="0" fontId="11" fillId="0" borderId="0" xfId="2" applyFont="1" applyAlignment="1"/>
    <xf numFmtId="0" fontId="16" fillId="0" borderId="0" xfId="2" applyFont="1" applyBorder="1" applyAlignment="1">
      <alignment horizontal="left" vertical="center" wrapText="1"/>
    </xf>
    <xf numFmtId="0" fontId="11" fillId="0" borderId="0" xfId="2" applyFont="1" applyAlignment="1">
      <alignment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top" wrapText="1"/>
    </xf>
    <xf numFmtId="0" fontId="4" fillId="0" borderId="3" xfId="2" applyFont="1" applyBorder="1" applyAlignment="1">
      <alignment horizontal="left" vertical="top" wrapText="1"/>
    </xf>
    <xf numFmtId="0" fontId="3" fillId="0" borderId="4" xfId="2" applyFont="1" applyBorder="1" applyAlignment="1">
      <alignment horizontal="center" vertical="top" wrapText="1"/>
    </xf>
    <xf numFmtId="0" fontId="15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11" fillId="0" borderId="0" xfId="2" applyFont="1" applyAlignment="1">
      <alignment horizontal="center" wrapText="1"/>
    </xf>
    <xf numFmtId="0" fontId="17" fillId="0" borderId="0" xfId="2" applyFont="1" applyAlignment="1">
      <alignment horizontal="left"/>
    </xf>
    <xf numFmtId="0" fontId="16" fillId="0" borderId="4" xfId="2" applyFont="1" applyBorder="1" applyAlignment="1">
      <alignment horizontal="left" vertical="center" wrapText="1"/>
    </xf>
    <xf numFmtId="0" fontId="11" fillId="0" borderId="4" xfId="2" applyFont="1" applyBorder="1" applyAlignment="1">
      <alignment wrapText="1"/>
    </xf>
    <xf numFmtId="0" fontId="4" fillId="0" borderId="2" xfId="2" applyFont="1" applyBorder="1" applyAlignment="1">
      <alignment horizontal="center" wrapText="1"/>
    </xf>
    <xf numFmtId="0" fontId="4" fillId="0" borderId="3" xfId="2" applyFont="1" applyBorder="1" applyAlignment="1">
      <alignment horizont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right" wrapText="1"/>
    </xf>
    <xf numFmtId="0" fontId="5" fillId="0" borderId="0" xfId="2" applyFont="1" applyAlignment="1">
      <alignment horizontal="left" vertical="center" wrapText="1"/>
    </xf>
    <xf numFmtId="0" fontId="3" fillId="0" borderId="0" xfId="2" applyFont="1" applyAlignment="1">
      <alignment horizontal="center" wrapText="1"/>
    </xf>
    <xf numFmtId="2" fontId="11" fillId="0" borderId="0" xfId="2" applyNumberFormat="1" applyFont="1" applyAlignment="1">
      <alignment wrapText="1"/>
    </xf>
    <xf numFmtId="2" fontId="19" fillId="2" borderId="1" xfId="2" applyNumberFormat="1" applyFont="1" applyFill="1" applyBorder="1" applyAlignment="1">
      <alignment vertical="center"/>
    </xf>
    <xf numFmtId="166" fontId="19" fillId="0" borderId="0" xfId="2" applyNumberFormat="1" applyFont="1" applyAlignment="1">
      <alignment wrapText="1"/>
    </xf>
    <xf numFmtId="0" fontId="8" fillId="2" borderId="1" xfId="2" applyFont="1" applyFill="1" applyBorder="1" applyAlignment="1">
      <alignment wrapText="1"/>
    </xf>
    <xf numFmtId="0" fontId="8" fillId="2" borderId="1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6"/>
  <sheetViews>
    <sheetView tabSelected="1" topLeftCell="A50" zoomScaleNormal="100" workbookViewId="0">
      <selection activeCell="E16" sqref="E16:F16"/>
    </sheetView>
  </sheetViews>
  <sheetFormatPr defaultColWidth="9.109375" defaultRowHeight="13.8" x14ac:dyDescent="0.3"/>
  <cols>
    <col min="1" max="1" width="15.33203125" style="3" customWidth="1"/>
    <col min="2" max="2" width="12.109375" style="3" customWidth="1"/>
    <col min="3" max="3" width="12.6640625" style="3" customWidth="1"/>
    <col min="4" max="4" width="15.44140625" style="1" customWidth="1"/>
    <col min="5" max="5" width="13.33203125" style="1" customWidth="1"/>
    <col min="6" max="6" width="14.6640625" style="1" customWidth="1"/>
    <col min="7" max="7" width="28.6640625" style="1" customWidth="1"/>
    <col min="8" max="8" width="15.33203125" style="1" hidden="1" customWidth="1"/>
    <col min="9" max="9" width="1.33203125" style="1" hidden="1" customWidth="1"/>
    <col min="10" max="10" width="13.33203125" style="1" customWidth="1"/>
    <col min="11" max="16384" width="9.109375" style="1"/>
  </cols>
  <sheetData>
    <row r="1" spans="1:7" x14ac:dyDescent="0.3">
      <c r="A1" s="91" t="s">
        <v>1</v>
      </c>
      <c r="B1" s="91"/>
      <c r="C1" s="91"/>
      <c r="D1" s="91"/>
      <c r="E1" s="91"/>
      <c r="F1" s="91"/>
      <c r="G1" s="56"/>
    </row>
    <row r="2" spans="1:7" ht="12" customHeight="1" x14ac:dyDescent="0.3">
      <c r="A2" s="76" t="s">
        <v>2</v>
      </c>
      <c r="B2" s="76"/>
      <c r="C2" s="76"/>
      <c r="D2" s="76"/>
      <c r="E2" s="76"/>
      <c r="F2" s="76"/>
      <c r="G2" s="56"/>
    </row>
    <row r="3" spans="1:7" ht="15" customHeight="1" x14ac:dyDescent="0.3">
      <c r="A3" s="2">
        <v>1</v>
      </c>
      <c r="B3" s="10"/>
      <c r="C3" s="84" t="s">
        <v>3</v>
      </c>
      <c r="D3" s="85"/>
      <c r="E3" s="89">
        <v>2011</v>
      </c>
      <c r="F3" s="89"/>
      <c r="G3" s="56"/>
    </row>
    <row r="4" spans="1:7" ht="15" customHeight="1" x14ac:dyDescent="0.3">
      <c r="A4" s="2">
        <v>2</v>
      </c>
      <c r="B4" s="10"/>
      <c r="C4" s="84" t="s">
        <v>4</v>
      </c>
      <c r="D4" s="85"/>
      <c r="E4" s="89">
        <v>15</v>
      </c>
      <c r="F4" s="89"/>
      <c r="G4" s="56"/>
    </row>
    <row r="5" spans="1:7" ht="15" customHeight="1" x14ac:dyDescent="0.3">
      <c r="A5" s="2">
        <v>3</v>
      </c>
      <c r="B5" s="10"/>
      <c r="C5" s="84" t="s">
        <v>5</v>
      </c>
      <c r="D5" s="85"/>
      <c r="E5" s="89">
        <v>98</v>
      </c>
      <c r="F5" s="89"/>
      <c r="G5" s="56"/>
    </row>
    <row r="6" spans="1:7" ht="15" customHeight="1" x14ac:dyDescent="0.3">
      <c r="A6" s="2">
        <v>4</v>
      </c>
      <c r="B6" s="10"/>
      <c r="C6" s="84" t="s">
        <v>6</v>
      </c>
      <c r="D6" s="85"/>
      <c r="E6" s="89">
        <f>E22</f>
        <v>7149.4</v>
      </c>
      <c r="F6" s="89"/>
      <c r="G6" s="56"/>
    </row>
    <row r="7" spans="1:7" ht="15" customHeight="1" x14ac:dyDescent="0.3">
      <c r="A7" s="2">
        <v>5</v>
      </c>
      <c r="B7" s="10"/>
      <c r="C7" s="84" t="s">
        <v>7</v>
      </c>
      <c r="D7" s="85"/>
      <c r="E7" s="89">
        <v>494.4</v>
      </c>
      <c r="F7" s="89"/>
      <c r="G7" s="56"/>
    </row>
    <row r="8" spans="1:7" ht="33" customHeight="1" x14ac:dyDescent="0.3">
      <c r="A8" s="2">
        <v>6</v>
      </c>
      <c r="B8" s="10"/>
      <c r="C8" s="84" t="s">
        <v>8</v>
      </c>
      <c r="D8" s="85"/>
      <c r="E8" s="89">
        <v>1419.3</v>
      </c>
      <c r="F8" s="89"/>
      <c r="G8" s="56"/>
    </row>
    <row r="9" spans="1:7" ht="59.25" customHeight="1" x14ac:dyDescent="0.3">
      <c r="A9" s="2">
        <v>7</v>
      </c>
      <c r="B9" s="10"/>
      <c r="C9" s="72" t="s">
        <v>9</v>
      </c>
      <c r="D9" s="73"/>
      <c r="E9" s="87" t="s">
        <v>10</v>
      </c>
      <c r="F9" s="88"/>
      <c r="G9" s="56"/>
    </row>
    <row r="10" spans="1:7" ht="15" customHeight="1" x14ac:dyDescent="0.3">
      <c r="A10" s="2">
        <v>8</v>
      </c>
      <c r="B10" s="10"/>
      <c r="C10" s="84" t="s">
        <v>11</v>
      </c>
      <c r="D10" s="85"/>
      <c r="E10" s="89" t="s">
        <v>12</v>
      </c>
      <c r="F10" s="89"/>
      <c r="G10" s="56"/>
    </row>
    <row r="11" spans="1:7" ht="15" customHeight="1" x14ac:dyDescent="0.3">
      <c r="A11" s="2">
        <v>9</v>
      </c>
      <c r="B11" s="10"/>
      <c r="C11" s="84" t="s">
        <v>13</v>
      </c>
      <c r="D11" s="85"/>
      <c r="E11" s="86" t="s">
        <v>14</v>
      </c>
      <c r="F11" s="86"/>
      <c r="G11" s="56"/>
    </row>
    <row r="12" spans="1:7" ht="34.799999999999997" customHeight="1" x14ac:dyDescent="0.3">
      <c r="A12" s="2">
        <v>10</v>
      </c>
      <c r="B12" s="10"/>
      <c r="C12" s="84" t="s">
        <v>15</v>
      </c>
      <c r="D12" s="85"/>
      <c r="E12" s="86" t="s">
        <v>14</v>
      </c>
      <c r="F12" s="86"/>
      <c r="G12" s="56"/>
    </row>
    <row r="13" spans="1:7" ht="30.75" customHeight="1" x14ac:dyDescent="0.3">
      <c r="A13" s="2">
        <v>11</v>
      </c>
      <c r="B13" s="10"/>
      <c r="C13" s="84" t="s">
        <v>16</v>
      </c>
      <c r="D13" s="85"/>
      <c r="E13" s="87" t="s">
        <v>17</v>
      </c>
      <c r="F13" s="88"/>
      <c r="G13" s="56"/>
    </row>
    <row r="14" spans="1:7" ht="66.75" customHeight="1" x14ac:dyDescent="0.3">
      <c r="A14" s="2">
        <v>12</v>
      </c>
      <c r="B14" s="10"/>
      <c r="C14" s="72" t="s">
        <v>18</v>
      </c>
      <c r="D14" s="73"/>
      <c r="E14" s="74" t="s">
        <v>19</v>
      </c>
      <c r="F14" s="75"/>
      <c r="G14" s="56"/>
    </row>
    <row r="15" spans="1:7" ht="22.5" customHeight="1" x14ac:dyDescent="0.3">
      <c r="A15" s="76" t="s">
        <v>20</v>
      </c>
      <c r="B15" s="76"/>
      <c r="C15" s="76"/>
      <c r="D15" s="76"/>
      <c r="E15" s="76"/>
      <c r="F15" s="76"/>
      <c r="G15" s="56"/>
    </row>
    <row r="16" spans="1:7" s="5" customFormat="1" ht="46.2" customHeight="1" x14ac:dyDescent="0.3">
      <c r="A16" s="7">
        <v>1</v>
      </c>
      <c r="B16" s="7"/>
      <c r="C16" s="7"/>
      <c r="D16" s="95" t="s">
        <v>21</v>
      </c>
      <c r="E16" s="96" t="s">
        <v>44</v>
      </c>
      <c r="F16" s="96"/>
      <c r="G16" s="4"/>
    </row>
    <row r="17" spans="1:10" s="58" customFormat="1" ht="12.75" customHeight="1" x14ac:dyDescent="0.25">
      <c r="A17" s="77" t="s">
        <v>22</v>
      </c>
      <c r="B17" s="77"/>
      <c r="C17" s="71"/>
      <c r="D17" s="71"/>
      <c r="E17" s="71"/>
      <c r="F17" s="71"/>
      <c r="G17" s="71"/>
    </row>
    <row r="18" spans="1:10" s="58" customFormat="1" ht="12.75" customHeight="1" x14ac:dyDescent="0.25">
      <c r="A18" s="78" t="s">
        <v>23</v>
      </c>
      <c r="B18" s="78"/>
      <c r="C18" s="69"/>
      <c r="D18" s="69"/>
      <c r="E18" s="69"/>
      <c r="F18" s="69"/>
      <c r="G18" s="69"/>
    </row>
    <row r="19" spans="1:10" s="58" customFormat="1" ht="36" customHeight="1" x14ac:dyDescent="0.25">
      <c r="A19" s="79" t="s">
        <v>48</v>
      </c>
      <c r="B19" s="79"/>
      <c r="C19" s="80"/>
      <c r="D19" s="80"/>
      <c r="E19" s="80"/>
      <c r="F19" s="80"/>
      <c r="G19" s="80"/>
    </row>
    <row r="20" spans="1:10" s="58" customFormat="1" x14ac:dyDescent="0.25">
      <c r="A20" s="81" t="s">
        <v>24</v>
      </c>
      <c r="B20" s="81"/>
      <c r="C20" s="81"/>
      <c r="D20" s="81"/>
      <c r="E20" s="81"/>
      <c r="F20" s="81"/>
      <c r="G20" s="81"/>
    </row>
    <row r="21" spans="1:10" s="58" customFormat="1" x14ac:dyDescent="0.25">
      <c r="A21" s="12" t="s">
        <v>50</v>
      </c>
      <c r="B21" s="12"/>
      <c r="C21" s="17"/>
      <c r="D21" s="57"/>
      <c r="E21" s="18"/>
      <c r="F21" s="57"/>
      <c r="G21" s="57"/>
    </row>
    <row r="22" spans="1:10" s="58" customFormat="1" x14ac:dyDescent="0.25">
      <c r="A22" s="12" t="s">
        <v>43</v>
      </c>
      <c r="B22" s="12"/>
      <c r="C22" s="17"/>
      <c r="D22" s="57"/>
      <c r="E22" s="19">
        <v>7149.4</v>
      </c>
      <c r="F22" s="57"/>
      <c r="G22" s="57"/>
    </row>
    <row r="23" spans="1:10" s="58" customFormat="1" x14ac:dyDescent="0.25">
      <c r="A23" s="12" t="s">
        <v>51</v>
      </c>
      <c r="B23" s="12"/>
      <c r="C23" s="17"/>
      <c r="D23" s="57"/>
      <c r="E23" s="18"/>
      <c r="F23" s="57"/>
      <c r="G23" s="57"/>
    </row>
    <row r="24" spans="1:10" s="58" customFormat="1" x14ac:dyDescent="0.25">
      <c r="A24" s="12" t="s">
        <v>52</v>
      </c>
      <c r="B24" s="12"/>
      <c r="C24" s="17"/>
      <c r="D24" s="57"/>
      <c r="E24" s="18"/>
      <c r="F24" s="57"/>
      <c r="G24" s="57"/>
    </row>
    <row r="25" spans="1:10" s="58" customFormat="1" ht="25.2" customHeight="1" x14ac:dyDescent="0.25">
      <c r="A25" s="82" t="s">
        <v>25</v>
      </c>
      <c r="B25" s="82"/>
      <c r="C25" s="83"/>
      <c r="D25" s="83"/>
      <c r="E25" s="83"/>
      <c r="F25" s="83"/>
      <c r="G25" s="83"/>
    </row>
    <row r="26" spans="1:10" s="23" customFormat="1" ht="76.5" customHeight="1" x14ac:dyDescent="0.3">
      <c r="A26" s="20" t="s">
        <v>59</v>
      </c>
      <c r="B26" s="20" t="s">
        <v>45</v>
      </c>
      <c r="C26" s="21" t="s">
        <v>56</v>
      </c>
      <c r="D26" s="21" t="s">
        <v>57</v>
      </c>
      <c r="E26" s="20" t="s">
        <v>26</v>
      </c>
      <c r="F26" s="22" t="s">
        <v>58</v>
      </c>
      <c r="G26" s="21" t="s">
        <v>27</v>
      </c>
    </row>
    <row r="27" spans="1:10" s="58" customFormat="1" ht="38.25" customHeight="1" x14ac:dyDescent="0.25">
      <c r="A27" s="24">
        <v>326540.95000000007</v>
      </c>
      <c r="B27" s="25">
        <v>7.89</v>
      </c>
      <c r="C27" s="26">
        <v>767199.94</v>
      </c>
      <c r="D27" s="26">
        <v>771960.31999999995</v>
      </c>
      <c r="E27" s="26">
        <f>C27</f>
        <v>767199.94</v>
      </c>
      <c r="F27" s="24">
        <f>A27+C27-D27</f>
        <v>321780.57000000018</v>
      </c>
      <c r="G27" s="22" t="s">
        <v>28</v>
      </c>
      <c r="J27" s="92"/>
    </row>
    <row r="28" spans="1:10" s="58" customFormat="1" ht="22.5" customHeight="1" x14ac:dyDescent="0.25">
      <c r="A28" s="24">
        <v>5290.7100000000792</v>
      </c>
      <c r="B28" s="25">
        <v>3.15</v>
      </c>
      <c r="C28" s="26">
        <v>293908.23</v>
      </c>
      <c r="D28" s="26">
        <v>302047.40000000002</v>
      </c>
      <c r="E28" s="26">
        <f t="shared" ref="E28:E29" si="0">C28</f>
        <v>293908.23</v>
      </c>
      <c r="F28" s="24">
        <f t="shared" ref="F28:F31" si="1">A28+C28-D28</f>
        <v>-2848.4599999999627</v>
      </c>
      <c r="G28" s="27" t="s">
        <v>29</v>
      </c>
      <c r="J28" s="92"/>
    </row>
    <row r="29" spans="1:10" s="58" customFormat="1" ht="45.75" customHeight="1" x14ac:dyDescent="0.25">
      <c r="A29" s="24">
        <v>-86139.649999999936</v>
      </c>
      <c r="B29" s="28">
        <v>4.5999999999999996</v>
      </c>
      <c r="C29" s="26">
        <v>377545.92</v>
      </c>
      <c r="D29" s="26">
        <v>380194.88</v>
      </c>
      <c r="E29" s="26">
        <f t="shared" si="0"/>
        <v>377545.92</v>
      </c>
      <c r="F29" s="24">
        <f t="shared" si="1"/>
        <v>-88788.609999999986</v>
      </c>
      <c r="G29" s="27" t="s">
        <v>30</v>
      </c>
      <c r="J29" s="92"/>
    </row>
    <row r="30" spans="1:10" s="41" customFormat="1" ht="28.5" customHeight="1" x14ac:dyDescent="0.25">
      <c r="A30" s="31">
        <v>-27317.820000000036</v>
      </c>
      <c r="B30" s="29">
        <v>1.82</v>
      </c>
      <c r="C30" s="30">
        <v>155970.66</v>
      </c>
      <c r="D30" s="30">
        <v>59517.63</v>
      </c>
      <c r="E30" s="93">
        <f>E42</f>
        <v>263913.93</v>
      </c>
      <c r="F30" s="31">
        <f>A30+C30-D30</f>
        <v>69135.209999999963</v>
      </c>
      <c r="G30" s="32" t="s">
        <v>31</v>
      </c>
      <c r="J30" s="92"/>
    </row>
    <row r="31" spans="1:10" s="42" customFormat="1" ht="27" customHeight="1" x14ac:dyDescent="0.25">
      <c r="A31" s="34">
        <v>47969.849999999977</v>
      </c>
      <c r="B31" s="11" t="s">
        <v>53</v>
      </c>
      <c r="C31" s="33">
        <v>473743.2</v>
      </c>
      <c r="D31" s="33">
        <v>472988.54</v>
      </c>
      <c r="E31" s="33">
        <f>C31</f>
        <v>473743.2</v>
      </c>
      <c r="F31" s="34">
        <f t="shared" si="1"/>
        <v>48724.510000000009</v>
      </c>
      <c r="G31" s="35" t="s">
        <v>55</v>
      </c>
      <c r="H31" s="66"/>
      <c r="I31" s="67"/>
      <c r="J31" s="94"/>
    </row>
    <row r="32" spans="1:10" s="58" customFormat="1" ht="24" customHeight="1" x14ac:dyDescent="0.25">
      <c r="A32" s="36">
        <f>SUM(A27:A31)</f>
        <v>266344.04000000015</v>
      </c>
      <c r="B32" s="36"/>
      <c r="C32" s="36">
        <f t="shared" ref="C32:F32" si="2">SUM(C27:C31)</f>
        <v>2068367.9499999997</v>
      </c>
      <c r="D32" s="36">
        <f t="shared" si="2"/>
        <v>1986708.77</v>
      </c>
      <c r="E32" s="36">
        <f t="shared" si="2"/>
        <v>2176311.2199999997</v>
      </c>
      <c r="F32" s="36">
        <f t="shared" si="2"/>
        <v>348003.2200000002</v>
      </c>
      <c r="G32" s="37" t="s">
        <v>32</v>
      </c>
    </row>
    <row r="33" spans="1:8" s="58" customFormat="1" x14ac:dyDescent="0.25">
      <c r="A33" s="68" t="s">
        <v>33</v>
      </c>
      <c r="B33" s="68"/>
      <c r="C33" s="69"/>
      <c r="D33" s="69"/>
      <c r="E33" s="69"/>
      <c r="F33" s="69"/>
      <c r="G33" s="12"/>
    </row>
    <row r="34" spans="1:8" s="58" customFormat="1" ht="79.2" customHeight="1" x14ac:dyDescent="0.25">
      <c r="A34" s="20" t="s">
        <v>59</v>
      </c>
      <c r="B34" s="20"/>
      <c r="C34" s="21" t="s">
        <v>56</v>
      </c>
      <c r="D34" s="21" t="s">
        <v>57</v>
      </c>
      <c r="E34" s="20" t="s">
        <v>26</v>
      </c>
      <c r="F34" s="22" t="s">
        <v>58</v>
      </c>
      <c r="G34" s="21" t="s">
        <v>34</v>
      </c>
    </row>
    <row r="35" spans="1:8" s="58" customFormat="1" ht="27.75" customHeight="1" x14ac:dyDescent="0.25">
      <c r="A35" s="24">
        <v>-29699.919999999984</v>
      </c>
      <c r="B35" s="24"/>
      <c r="C35" s="24">
        <v>391744.16</v>
      </c>
      <c r="D35" s="24">
        <v>402521.63</v>
      </c>
      <c r="E35" s="24">
        <f>D35</f>
        <v>402521.63</v>
      </c>
      <c r="F35" s="24">
        <f>A35+C35-D35</f>
        <v>-40477.390000000014</v>
      </c>
      <c r="G35" s="27" t="s">
        <v>35</v>
      </c>
    </row>
    <row r="36" spans="1:8" s="58" customFormat="1" ht="21" customHeight="1" x14ac:dyDescent="0.25">
      <c r="A36" s="24">
        <v>83980.959999999963</v>
      </c>
      <c r="B36" s="24"/>
      <c r="C36" s="24">
        <v>451178.23999999999</v>
      </c>
      <c r="D36" s="24">
        <v>450545.01</v>
      </c>
      <c r="E36" s="24">
        <f t="shared" ref="E36" si="3">D36</f>
        <v>450545.01</v>
      </c>
      <c r="F36" s="24">
        <f t="shared" ref="F36:F38" si="4">A36+C36-D36</f>
        <v>84614.189999999944</v>
      </c>
      <c r="G36" s="27" t="s">
        <v>36</v>
      </c>
    </row>
    <row r="37" spans="1:8" s="58" customFormat="1" ht="18.75" customHeight="1" x14ac:dyDescent="0.25">
      <c r="A37" s="24">
        <v>1031484.4300000011</v>
      </c>
      <c r="B37" s="24"/>
      <c r="C37" s="24">
        <v>2980395.36</v>
      </c>
      <c r="D37" s="24">
        <v>2944882.05</v>
      </c>
      <c r="E37" s="24">
        <f>D37</f>
        <v>2944882.05</v>
      </c>
      <c r="F37" s="24">
        <f t="shared" si="4"/>
        <v>1066997.7400000012</v>
      </c>
      <c r="G37" s="27" t="s">
        <v>37</v>
      </c>
    </row>
    <row r="38" spans="1:8" s="58" customFormat="1" ht="27.6" customHeight="1" x14ac:dyDescent="0.25">
      <c r="A38" s="24">
        <v>-262138.32</v>
      </c>
      <c r="B38" s="24"/>
      <c r="C38" s="24">
        <v>470097.46</v>
      </c>
      <c r="D38" s="24">
        <v>465596.06</v>
      </c>
      <c r="E38" s="24">
        <f>D38</f>
        <v>465596.06</v>
      </c>
      <c r="F38" s="24">
        <f t="shared" si="4"/>
        <v>-257636.91999999998</v>
      </c>
      <c r="G38" s="27" t="s">
        <v>54</v>
      </c>
    </row>
    <row r="39" spans="1:8" s="58" customFormat="1" ht="16.5" customHeight="1" x14ac:dyDescent="0.25">
      <c r="A39" s="36">
        <f>A35+A36+A37+A38</f>
        <v>823627.15000000107</v>
      </c>
      <c r="B39" s="36"/>
      <c r="C39" s="36">
        <f t="shared" ref="C39:F39" si="5">C35+C36+C37+C38</f>
        <v>4293415.22</v>
      </c>
      <c r="D39" s="36">
        <f t="shared" si="5"/>
        <v>4263544.75</v>
      </c>
      <c r="E39" s="36">
        <f t="shared" si="5"/>
        <v>4263544.75</v>
      </c>
      <c r="F39" s="36">
        <f t="shared" si="5"/>
        <v>853497.62000000104</v>
      </c>
      <c r="G39" s="37" t="s">
        <v>0</v>
      </c>
    </row>
    <row r="40" spans="1:8" s="12" customFormat="1" ht="27.6" customHeight="1" x14ac:dyDescent="0.25">
      <c r="A40" s="70" t="s">
        <v>38</v>
      </c>
      <c r="B40" s="70"/>
      <c r="C40" s="71"/>
      <c r="D40" s="71"/>
      <c r="E40" s="71"/>
      <c r="F40" s="71"/>
      <c r="G40" s="71"/>
    </row>
    <row r="41" spans="1:8" s="55" customFormat="1" ht="52.95" customHeight="1" x14ac:dyDescent="0.25">
      <c r="A41" s="51" t="s">
        <v>39</v>
      </c>
      <c r="B41" s="52" t="s">
        <v>60</v>
      </c>
      <c r="C41" s="53"/>
      <c r="D41" s="53" t="s">
        <v>40</v>
      </c>
      <c r="E41" s="53" t="s">
        <v>41</v>
      </c>
      <c r="F41" s="54" t="s">
        <v>61</v>
      </c>
    </row>
    <row r="42" spans="1:8" s="14" customFormat="1" ht="36.75" customHeight="1" x14ac:dyDescent="0.3">
      <c r="A42" s="38"/>
      <c r="B42" s="40">
        <v>549760.8400000002</v>
      </c>
      <c r="C42" s="39"/>
      <c r="D42" s="39" t="s">
        <v>42</v>
      </c>
      <c r="E42" s="40">
        <f>E43+E44+E45+E46+E47+E48+E49+E50</f>
        <v>263913.93</v>
      </c>
      <c r="F42" s="40">
        <f>B42+D30-E42</f>
        <v>345364.54000000021</v>
      </c>
      <c r="H42" s="15"/>
    </row>
    <row r="43" spans="1:8" s="13" customFormat="1" ht="50.4" customHeight="1" x14ac:dyDescent="0.25">
      <c r="A43" s="50">
        <v>1</v>
      </c>
      <c r="B43" s="43"/>
      <c r="C43" s="44"/>
      <c r="D43" s="59" t="s">
        <v>62</v>
      </c>
      <c r="E43" s="60">
        <v>62974.080000000002</v>
      </c>
      <c r="F43" s="45"/>
      <c r="H43" s="16"/>
    </row>
    <row r="44" spans="1:8" s="13" customFormat="1" ht="28.95" customHeight="1" x14ac:dyDescent="0.25">
      <c r="A44" s="50">
        <v>2</v>
      </c>
      <c r="B44" s="46"/>
      <c r="C44" s="47"/>
      <c r="D44" s="59" t="s">
        <v>63</v>
      </c>
      <c r="E44" s="60">
        <v>15629.69</v>
      </c>
      <c r="F44" s="48"/>
      <c r="G44" s="6"/>
    </row>
    <row r="45" spans="1:8" s="13" customFormat="1" ht="36.6" customHeight="1" x14ac:dyDescent="0.25">
      <c r="A45" s="50">
        <v>3</v>
      </c>
      <c r="B45" s="46"/>
      <c r="C45" s="47"/>
      <c r="D45" s="59" t="s">
        <v>64</v>
      </c>
      <c r="E45" s="60">
        <v>16853.02</v>
      </c>
      <c r="F45" s="48"/>
      <c r="G45" s="6"/>
    </row>
    <row r="46" spans="1:8" s="13" customFormat="1" ht="46.2" customHeight="1" x14ac:dyDescent="0.25">
      <c r="A46" s="50">
        <v>4</v>
      </c>
      <c r="B46" s="46"/>
      <c r="C46" s="47"/>
      <c r="D46" s="59" t="s">
        <v>65</v>
      </c>
      <c r="E46" s="60">
        <v>32056</v>
      </c>
      <c r="F46" s="48"/>
      <c r="G46" s="6"/>
    </row>
    <row r="47" spans="1:8" s="13" customFormat="1" ht="48.6" customHeight="1" x14ac:dyDescent="0.25">
      <c r="A47" s="50">
        <v>5</v>
      </c>
      <c r="B47" s="46"/>
      <c r="C47" s="47"/>
      <c r="D47" s="61" t="s">
        <v>66</v>
      </c>
      <c r="E47" s="60">
        <v>36960</v>
      </c>
      <c r="F47" s="48"/>
      <c r="G47" s="6"/>
    </row>
    <row r="48" spans="1:8" s="13" customFormat="1" ht="29.25" customHeight="1" x14ac:dyDescent="0.25">
      <c r="A48" s="50">
        <v>6</v>
      </c>
      <c r="B48" s="46"/>
      <c r="C48" s="47"/>
      <c r="D48" s="59" t="s">
        <v>67</v>
      </c>
      <c r="E48" s="60">
        <v>65854</v>
      </c>
      <c r="F48" s="48"/>
      <c r="G48" s="6"/>
    </row>
    <row r="49" spans="1:7" s="13" customFormat="1" ht="46.2" customHeight="1" x14ac:dyDescent="0.25">
      <c r="A49" s="50">
        <v>7</v>
      </c>
      <c r="B49" s="46"/>
      <c r="C49" s="47"/>
      <c r="D49" s="59" t="s">
        <v>68</v>
      </c>
      <c r="E49" s="60">
        <v>18587.14</v>
      </c>
      <c r="F49" s="48"/>
      <c r="G49" s="6"/>
    </row>
    <row r="50" spans="1:7" s="13" customFormat="1" ht="49.8" customHeight="1" x14ac:dyDescent="0.25">
      <c r="A50" s="50">
        <v>8</v>
      </c>
      <c r="B50" s="46"/>
      <c r="C50" s="47"/>
      <c r="D50" s="59" t="s">
        <v>69</v>
      </c>
      <c r="E50" s="60">
        <v>15000</v>
      </c>
      <c r="F50" s="48"/>
      <c r="G50" s="6"/>
    </row>
    <row r="51" spans="1:7" s="13" customFormat="1" ht="97.8" customHeight="1" x14ac:dyDescent="0.25">
      <c r="A51" s="50">
        <v>9</v>
      </c>
      <c r="B51" s="46"/>
      <c r="C51" s="47"/>
      <c r="D51" s="49" t="s">
        <v>73</v>
      </c>
      <c r="E51" s="60">
        <f>9*1350+1350/60*8</f>
        <v>12330</v>
      </c>
      <c r="F51" s="48"/>
      <c r="G51" s="6"/>
    </row>
    <row r="52" spans="1:7" ht="41.4" x14ac:dyDescent="0.3">
      <c r="A52" s="62" t="s">
        <v>47</v>
      </c>
      <c r="B52" s="62"/>
      <c r="C52" s="8" t="s">
        <v>46</v>
      </c>
      <c r="D52" s="8" t="s">
        <v>49</v>
      </c>
      <c r="E52" s="8" t="s">
        <v>57</v>
      </c>
      <c r="F52" s="9" t="s">
        <v>74</v>
      </c>
    </row>
    <row r="53" spans="1:7" ht="20.25" customHeight="1" x14ac:dyDescent="0.3">
      <c r="A53" s="62"/>
      <c r="B53" s="62"/>
      <c r="C53" s="63">
        <v>6000</v>
      </c>
      <c r="D53" s="64">
        <v>11000</v>
      </c>
      <c r="E53" s="64">
        <v>11500</v>
      </c>
      <c r="F53" s="65">
        <f>E53+D53+C53</f>
        <v>28500</v>
      </c>
    </row>
    <row r="54" spans="1:7" ht="37.200000000000003" customHeight="1" x14ac:dyDescent="0.3">
      <c r="A54" s="90" t="s">
        <v>72</v>
      </c>
      <c r="B54" s="90"/>
      <c r="C54" s="90"/>
      <c r="D54" s="90"/>
      <c r="E54" s="90"/>
      <c r="F54" s="90"/>
      <c r="G54" s="90"/>
    </row>
    <row r="55" spans="1:7" ht="89.4" customHeight="1" x14ac:dyDescent="0.3">
      <c r="A55" s="90" t="s">
        <v>70</v>
      </c>
      <c r="B55" s="90"/>
      <c r="C55" s="90"/>
      <c r="D55" s="90"/>
      <c r="E55" s="90"/>
      <c r="F55" s="90"/>
      <c r="G55" s="90"/>
    </row>
    <row r="56" spans="1:7" ht="24.6" customHeight="1" x14ac:dyDescent="0.3">
      <c r="A56" s="90" t="s">
        <v>71</v>
      </c>
      <c r="B56" s="90"/>
      <c r="C56" s="90"/>
      <c r="D56" s="90"/>
      <c r="E56" s="90"/>
      <c r="F56" s="90"/>
      <c r="G56" s="90"/>
    </row>
  </sheetData>
  <mergeCells count="39">
    <mergeCell ref="A56:G56"/>
    <mergeCell ref="A55:G55"/>
    <mergeCell ref="A54:G54"/>
    <mergeCell ref="A1:F1"/>
    <mergeCell ref="A2:F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H31:I31"/>
    <mergeCell ref="A33:F33"/>
    <mergeCell ref="A40:G40"/>
    <mergeCell ref="C14:D14"/>
    <mergeCell ref="E14:F14"/>
    <mergeCell ref="A15:F15"/>
    <mergeCell ref="E16:F16"/>
    <mergeCell ref="A17:G17"/>
    <mergeCell ref="A18:G18"/>
    <mergeCell ref="A19:G19"/>
    <mergeCell ref="A20:G20"/>
    <mergeCell ref="A25:G25"/>
  </mergeCells>
  <pageMargins left="0" right="0" top="0" bottom="0" header="0.31496062992125984" footer="0.31496062992125984"/>
  <pageSetup paperSize="9" scale="84" orientation="portrait" horizontalDpi="180" verticalDpi="180" r:id="rId1"/>
  <rowBreaks count="2" manualBreakCount="2">
    <brk id="16" max="6" man="1"/>
    <brk id="45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2018</vt:lpstr>
      <vt:lpstr>'2018'!Область_печати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2019-03-22T12:04:26Z</dcterms:modified>
</cp:coreProperties>
</file>