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 tabRatio="702"/>
  </bookViews>
  <sheets>
    <sheet name="2018" sheetId="10" r:id="rId1"/>
    <sheet name="Лист1" sheetId="1" r:id="rId2"/>
  </sheets>
  <definedNames>
    <definedName name="_xlnm.Print_Area" localSheetId="0">'2018'!$A$1:$I$62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0" l="1"/>
  <c r="F53" i="10"/>
  <c r="F59" i="10"/>
  <c r="E53" i="10"/>
  <c r="D34" i="10" l="1"/>
  <c r="C34" i="10"/>
  <c r="E54" i="10"/>
  <c r="D59" i="10" l="1"/>
  <c r="C48" i="10" l="1"/>
  <c r="D48" i="10"/>
  <c r="A48" i="10"/>
  <c r="A40" i="10"/>
  <c r="F47" i="10"/>
  <c r="E47" i="10"/>
  <c r="F46" i="10"/>
  <c r="E46" i="10"/>
  <c r="F45" i="10"/>
  <c r="E45" i="10"/>
  <c r="F44" i="10"/>
  <c r="E44" i="10"/>
  <c r="D40" i="10"/>
  <c r="C40" i="10"/>
  <c r="E48" i="10" l="1"/>
  <c r="F48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40" i="10" l="1"/>
  <c r="E40" i="10"/>
  <c r="F7" i="10"/>
</calcChain>
</file>

<file path=xl/comments1.xml><?xml version="1.0" encoding="utf-8"?>
<comments xmlns="http://schemas.openxmlformats.org/spreadsheetml/2006/main">
  <authors>
    <author>Автор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эл плитами</t>
        </r>
      </text>
    </comment>
  </commentList>
</comments>
</file>

<file path=xl/sharedStrings.xml><?xml version="1.0" encoding="utf-8"?>
<sst xmlns="http://schemas.openxmlformats.org/spreadsheetml/2006/main" count="81" uniqueCount="74">
  <si>
    <t>Итого</t>
  </si>
  <si>
    <t>Генерала Попова 18 корпус 3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</si>
  <si>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</si>
  <si>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</si>
  <si>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</si>
  <si>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</si>
  <si>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</si>
  <si>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</si>
  <si>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</si>
  <si>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</si>
  <si>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</si>
  <si>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</si>
  <si>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</si>
  <si>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</si>
  <si>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</si>
  <si>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системы инжинерно- технического обеспечения</t>
  </si>
  <si>
    <t>дом с центральным отоплением через 4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</si>
  <si>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</si>
  <si>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</si>
  <si>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</si>
  <si>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</si>
  <si>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</si>
  <si>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</si>
  <si>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</si>
  <si>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</si>
  <si>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 + мусоропровод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</si>
  <si>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</si>
  <si>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</si>
  <si>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</si>
  <si>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Капитальный ремонт общего имущества</t>
  </si>
  <si>
    <t xml:space="preserve">Итого 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</si>
  <si>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</si>
  <si>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</si>
  <si>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</si>
  <si>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</si>
  <si>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</si>
  <si>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</si>
  <si>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</si>
  <si>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</si>
  <si>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</si>
  <si>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</si>
  <si>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Дополнительная услуга ( уборка л/к)</t>
  </si>
  <si>
    <t xml:space="preserve">Общая информация </t>
  </si>
  <si>
    <t xml:space="preserve">Общая площадь площадь жилых помещений </t>
  </si>
  <si>
    <t>оборудование  МТС+ МАКСНЕТ+РОСТЕЛЕКОМ+Вымпелком</t>
  </si>
  <si>
    <t>Протоколы общего собрания</t>
  </si>
  <si>
    <t>Тарифы</t>
  </si>
  <si>
    <t>100руб с кв</t>
  </si>
  <si>
    <t>Провайдеры:</t>
  </si>
  <si>
    <t>7,97+0,92</t>
  </si>
  <si>
    <t>Итого остаток по тек. ремонту, на январь 2018 руб.</t>
  </si>
  <si>
    <t>Остаток по тек. ремонту, на январь 2017 руб.</t>
  </si>
  <si>
    <t xml:space="preserve">Текущий ремонт </t>
  </si>
  <si>
    <t>кирпичный 2-х подъездный дом</t>
  </si>
  <si>
    <t>решения собственниками помещения</t>
  </si>
  <si>
    <r>
      <t xml:space="preserve">Адрес многоквартирного дома </t>
    </r>
    <r>
      <rPr>
        <b/>
        <u/>
        <sz val="11"/>
        <color theme="1"/>
        <rFont val="Times New Roman"/>
        <family val="1"/>
        <charset val="204"/>
      </rPr>
      <t>г.Калуга, ул. Генерала Попова д. 18 корпус 3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</si>
  <si>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72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</si>
  <si>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1994</t>
    </r>
  </si>
  <si>
    <t>ПЕРЕД СОБСТВЕННИКАМИ ПОМЕЩЕНИЙ О ВЫПОЛНЕНИИ ДОГОВОРА УПРАВЛЕНИЯ № 01-30/01-09 от 30.06.09г. ЗА 2018 год</t>
  </si>
  <si>
    <t xml:space="preserve">Сумма задолженности населения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</si>
  <si>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</si>
  <si>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</si>
  <si>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</si>
  <si>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начселения на 01.01.2018г., руб </t>
  </si>
  <si>
    <t>Услуги экскаватора-погрузчика 06.12.2018; 25.12.218-0,43час</t>
  </si>
  <si>
    <t>Установка почтовых ящиков</t>
  </si>
  <si>
    <t>Ремонт подъездов мкд</t>
  </si>
  <si>
    <t>Ремонт подъездов доп соглаш</t>
  </si>
  <si>
    <t>итого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</si>
  <si>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</si>
  <si>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</si>
  <si>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468342,82 руб.</t>
  </si>
  <si>
    <t>Поступило в 2017, руб</t>
  </si>
  <si>
    <t>Поступило в 2017г.,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</si>
</sst>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1" applyFont="1" applyAlignment="1">
      <alignment wrapText="1"/>
    </xf>
    <xf numFmtId="0" fontId="9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9" fillId="3" borderId="1" xfId="1" applyNumberFormat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/>
    <xf numFmtId="0" fontId="3" fillId="3" borderId="0" xfId="1" applyFont="1" applyFill="1"/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1" applyNumberFormat="1" applyFont="1" applyBorder="1"/>
    <xf numFmtId="0" fontId="3" fillId="3" borderId="0" xfId="1" applyFont="1" applyFill="1" applyAlignment="1">
      <alignment wrapText="1"/>
    </xf>
    <xf numFmtId="0" fontId="3" fillId="0" borderId="0" xfId="1" applyFont="1"/>
    <xf numFmtId="0" fontId="12" fillId="0" borderId="0" xfId="1" applyFont="1" applyAlignment="1">
      <alignment wrapText="1"/>
    </xf>
    <xf numFmtId="2" fontId="3" fillId="0" borderId="0" xfId="1" applyNumberFormat="1" applyFont="1" applyAlignment="1">
      <alignment wrapText="1"/>
    </xf>
    <xf numFmtId="165" fontId="3" fillId="0" borderId="0" xfId="2" applyNumberFormat="1" applyFont="1" applyAlignment="1">
      <alignment wrapText="1"/>
    </xf>
    <xf numFmtId="0" fontId="3" fillId="0" borderId="0" xfId="1" applyFont="1" applyAlignment="1">
      <alignment horizontal="right" vertical="center" wrapText="1"/>
    </xf>
    <xf numFmtId="0" fontId="8" fillId="0" borderId="1" xfId="1" applyFont="1" applyBorder="1" applyAlignment="1">
      <alignment wrapText="1"/>
    </xf>
    <xf numFmtId="0" fontId="10" fillId="0" borderId="0" xfId="1" applyFont="1" applyAlignment="1">
      <alignment horizont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Border="1" applyAlignment="1">
      <alignment wrapText="1"/>
    </xf>
    <xf numFmtId="0" fontId="12" fillId="0" borderId="2" xfId="1" applyFont="1" applyBorder="1" applyAlignment="1">
      <alignment horizontal="right" vertical="center" wrapText="1"/>
    </xf>
    <xf numFmtId="0" fontId="3" fillId="0" borderId="6" xfId="1" applyFont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/>
    <xf numFmtId="0" fontId="11" fillId="0" borderId="0" xfId="1" applyFont="1" applyBorder="1" applyAlignment="1">
      <alignment horizontal="center" vertical="center" wrapText="1"/>
    </xf>
    <xf numFmtId="0" fontId="14" fillId="0" borderId="0" xfId="1" applyFont="1" applyAlignment="1"/>
    <xf numFmtId="0" fontId="15" fillId="0" borderId="0" xfId="1" applyFont="1" applyAlignment="1"/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2" fontId="12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/>
    <xf numFmtId="0" fontId="3" fillId="0" borderId="1" xfId="1" applyFont="1" applyBorder="1" applyAlignment="1">
      <alignment wrapText="1"/>
    </xf>
    <xf numFmtId="2" fontId="12" fillId="0" borderId="1" xfId="0" applyNumberFormat="1" applyFont="1" applyBorder="1"/>
    <xf numFmtId="4" fontId="3" fillId="2" borderId="1" xfId="1" applyNumberFormat="1" applyFont="1" applyFill="1" applyBorder="1"/>
    <xf numFmtId="2" fontId="3" fillId="0" borderId="1" xfId="3" applyNumberFormat="1" applyFont="1" applyBorder="1"/>
    <xf numFmtId="2" fontId="3" fillId="0" borderId="1" xfId="1" applyNumberFormat="1" applyFont="1" applyBorder="1" applyAlignment="1">
      <alignment horizontal="right"/>
    </xf>
    <xf numFmtId="0" fontId="3" fillId="3" borderId="1" xfId="1" applyFont="1" applyFill="1" applyBorder="1" applyAlignment="1">
      <alignment wrapText="1"/>
    </xf>
    <xf numFmtId="2" fontId="11" fillId="0" borderId="1" xfId="1" applyNumberFormat="1" applyFont="1" applyBorder="1"/>
    <xf numFmtId="0" fontId="11" fillId="0" borderId="1" xfId="1" applyFont="1" applyBorder="1" applyAlignment="1">
      <alignment wrapText="1"/>
    </xf>
    <xf numFmtId="0" fontId="11" fillId="0" borderId="0" xfId="1" applyFont="1" applyBorder="1"/>
    <xf numFmtId="2" fontId="11" fillId="0" borderId="0" xfId="1" applyNumberFormat="1" applyFont="1" applyBorder="1"/>
    <xf numFmtId="0" fontId="9" fillId="0" borderId="1" xfId="1" applyFont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2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right" vertical="center" wrapText="1"/>
    </xf>
    <xf numFmtId="0" fontId="9" fillId="5" borderId="1" xfId="3" applyFont="1" applyFill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0" xfId="1" applyFont="1"/>
    <xf numFmtId="2" fontId="9" fillId="0" borderId="1" xfId="1" applyNumberFormat="1" applyFont="1" applyBorder="1" applyAlignment="1">
      <alignment horizontal="center"/>
    </xf>
    <xf numFmtId="4" fontId="7" fillId="0" borderId="0" xfId="1" applyNumberFormat="1" applyFont="1"/>
    <xf numFmtId="164" fontId="3" fillId="0" borderId="0" xfId="1" applyNumberFormat="1" applyFont="1" applyAlignment="1">
      <alignment wrapText="1"/>
    </xf>
    <xf numFmtId="0" fontId="3" fillId="0" borderId="0" xfId="1" applyFont="1" applyAlignment="1">
      <alignment wrapText="1"/>
    </xf>
    <xf numFmtId="0" fontId="10" fillId="0" borderId="0" xfId="1" applyFont="1" applyAlignment="1">
      <alignment horizontal="center" wrapText="1"/>
    </xf>
    <xf numFmtId="0" fontId="10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12" fillId="0" borderId="1" xfId="1" applyFont="1" applyBorder="1" applyAlignment="1">
      <alignment horizontal="right" wrapText="1"/>
    </xf>
    <xf numFmtId="0" fontId="12" fillId="2" borderId="1" xfId="1" applyFont="1" applyFill="1" applyBorder="1" applyAlignment="1">
      <alignment horizontal="right" wrapText="1"/>
    </xf>
    <xf numFmtId="0" fontId="3" fillId="0" borderId="1" xfId="1" applyFont="1" applyBorder="1" applyAlignment="1">
      <alignment horizontal="right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wrapText="1"/>
    </xf>
    <xf numFmtId="0" fontId="10" fillId="0" borderId="0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11" fillId="0" borderId="0" xfId="1" applyFont="1" applyAlignment="1"/>
    <xf numFmtId="0" fontId="3" fillId="0" borderId="0" xfId="1" applyFont="1" applyAlignment="1"/>
    <xf numFmtId="0" fontId="13" fillId="0" borderId="0" xfId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67"/>
  <sheetViews>
    <sheetView tabSelected="1" topLeftCell="B57" zoomScaleNormal="100" workbookViewId="0">
      <selection activeCell="H59" sqref="H59"/>
    </sheetView>
  </sheetViews>
  <sheetFormatPr defaultColWidth="9.109375" defaultRowHeight="13.8" x14ac:dyDescent="0.25"/>
  <cols>
    <col min="1" max="1" width="12" style="20" customWidth="1"/>
    <col min="2" max="2" width="11" style="20" customWidth="1"/>
    <col min="3" max="3" width="13" style="20" customWidth="1"/>
    <col min="4" max="4" width="19.44140625" style="1" customWidth="1"/>
    <col min="5" max="5" width="16.5546875" style="1" customWidth="1"/>
    <col min="6" max="6" width="15" style="1" customWidth="1"/>
    <col min="7" max="7" width="21.109375" style="1" customWidth="1"/>
    <col min="8" max="8" width="10" style="1" customWidth="1"/>
    <col min="9" max="9" width="9.88671875" style="1" customWidth="1"/>
    <col min="10" max="16384" width="9.109375" style="1"/>
  </cols>
  <sheetData>
    <row r="1" spans="1:9" x14ac:dyDescent="0.25">
      <c r="A1" s="73" t="s">
        <v>1</v>
      </c>
      <c r="B1" s="73"/>
      <c r="C1" s="73"/>
      <c r="D1" s="73"/>
      <c r="E1" s="73"/>
      <c r="F1" s="73"/>
      <c r="G1" s="73"/>
    </row>
    <row r="2" spans="1:9" ht="3.75" customHeight="1" x14ac:dyDescent="0.25">
      <c r="A2" s="22"/>
      <c r="B2" s="22"/>
      <c r="C2" s="22"/>
      <c r="D2" s="22"/>
      <c r="E2" s="22"/>
      <c r="F2" s="22"/>
      <c r="G2" s="22"/>
    </row>
    <row r="3" spans="1:9" ht="10.5" customHeight="1" x14ac:dyDescent="0.25">
      <c r="A3" s="74" t="s">
        <v>42</v>
      </c>
      <c r="B3" s="74"/>
      <c r="C3" s="74"/>
      <c r="D3" s="74"/>
      <c r="E3" s="74"/>
      <c r="F3" s="74"/>
      <c r="G3" s="74"/>
    </row>
    <row r="4" spans="1:9" x14ac:dyDescent="0.25">
      <c r="A4" s="23">
        <v>1</v>
      </c>
      <c r="B4" s="24"/>
      <c r="C4" s="75" t="s">
        <v>2</v>
      </c>
      <c r="D4" s="76"/>
      <c r="E4" s="77"/>
      <c r="F4" s="78">
        <v>1994</v>
      </c>
      <c r="G4" s="78"/>
    </row>
    <row r="5" spans="1:9" x14ac:dyDescent="0.25">
      <c r="A5" s="23">
        <v>2</v>
      </c>
      <c r="B5" s="24"/>
      <c r="C5" s="75" t="s">
        <v>3</v>
      </c>
      <c r="D5" s="76"/>
      <c r="E5" s="77"/>
      <c r="F5" s="78">
        <v>9</v>
      </c>
      <c r="G5" s="78"/>
    </row>
    <row r="6" spans="1:9" x14ac:dyDescent="0.25">
      <c r="A6" s="23">
        <v>3</v>
      </c>
      <c r="B6" s="24"/>
      <c r="C6" s="75" t="s">
        <v>4</v>
      </c>
      <c r="D6" s="76"/>
      <c r="E6" s="77"/>
      <c r="F6" s="78">
        <v>72</v>
      </c>
      <c r="G6" s="78"/>
    </row>
    <row r="7" spans="1:9" ht="15" customHeight="1" x14ac:dyDescent="0.25">
      <c r="A7" s="23">
        <v>4</v>
      </c>
      <c r="B7" s="24"/>
      <c r="C7" s="75" t="s">
        <v>5</v>
      </c>
      <c r="D7" s="76"/>
      <c r="E7" s="77"/>
      <c r="F7" s="79">
        <f>E29</f>
        <v>3936.2</v>
      </c>
      <c r="G7" s="79"/>
      <c r="H7" s="15"/>
      <c r="I7" s="15"/>
    </row>
    <row r="8" spans="1:9" ht="15" customHeight="1" x14ac:dyDescent="0.25">
      <c r="A8" s="23">
        <v>5</v>
      </c>
      <c r="B8" s="24"/>
      <c r="C8" s="75" t="s">
        <v>6</v>
      </c>
      <c r="D8" s="76"/>
      <c r="E8" s="77"/>
      <c r="F8" s="78"/>
      <c r="G8" s="78"/>
    </row>
    <row r="9" spans="1:9" ht="15" customHeight="1" x14ac:dyDescent="0.25">
      <c r="A9" s="23">
        <v>6</v>
      </c>
      <c r="B9" s="24"/>
      <c r="C9" s="75" t="s">
        <v>7</v>
      </c>
      <c r="D9" s="76"/>
      <c r="E9" s="77"/>
      <c r="F9" s="80"/>
      <c r="G9" s="80"/>
    </row>
    <row r="10" spans="1:9" ht="57" customHeight="1" x14ac:dyDescent="0.25">
      <c r="A10" s="23">
        <v>7</v>
      </c>
      <c r="B10" s="24"/>
      <c r="C10" s="81" t="s">
        <v>8</v>
      </c>
      <c r="D10" s="82"/>
      <c r="E10" s="83"/>
      <c r="F10" s="84" t="s">
        <v>9</v>
      </c>
      <c r="G10" s="85"/>
    </row>
    <row r="11" spans="1:9" x14ac:dyDescent="0.25">
      <c r="A11" s="23">
        <v>8</v>
      </c>
      <c r="B11" s="24"/>
      <c r="C11" s="75" t="s">
        <v>10</v>
      </c>
      <c r="D11" s="76"/>
      <c r="E11" s="77"/>
      <c r="F11" s="75" t="s">
        <v>11</v>
      </c>
      <c r="G11" s="77"/>
    </row>
    <row r="12" spans="1:9" x14ac:dyDescent="0.25">
      <c r="A12" s="23">
        <v>9</v>
      </c>
      <c r="B12" s="24"/>
      <c r="C12" s="75" t="s">
        <v>12</v>
      </c>
      <c r="D12" s="76"/>
      <c r="E12" s="77"/>
      <c r="F12" s="89" t="s">
        <v>11</v>
      </c>
      <c r="G12" s="89"/>
    </row>
    <row r="13" spans="1:9" ht="30.75" customHeight="1" x14ac:dyDescent="0.25">
      <c r="A13" s="23">
        <v>10</v>
      </c>
      <c r="B13" s="24"/>
      <c r="C13" s="75" t="s">
        <v>13</v>
      </c>
      <c r="D13" s="76"/>
      <c r="E13" s="77"/>
      <c r="F13" s="89" t="s">
        <v>11</v>
      </c>
      <c r="G13" s="89"/>
    </row>
    <row r="14" spans="1:9" ht="30.75" customHeight="1" x14ac:dyDescent="0.25">
      <c r="A14" s="23">
        <v>11</v>
      </c>
      <c r="B14" s="24"/>
      <c r="C14" s="75" t="s">
        <v>14</v>
      </c>
      <c r="D14" s="76"/>
      <c r="E14" s="77"/>
      <c r="F14" s="81" t="s">
        <v>53</v>
      </c>
      <c r="G14" s="83"/>
    </row>
    <row r="15" spans="1:9" ht="51" customHeight="1" x14ac:dyDescent="0.25">
      <c r="A15" s="23">
        <v>12</v>
      </c>
      <c r="B15" s="24"/>
      <c r="C15" s="81" t="s">
        <v>15</v>
      </c>
      <c r="D15" s="82"/>
      <c r="E15" s="83"/>
      <c r="F15" s="90" t="s">
        <v>16</v>
      </c>
      <c r="G15" s="91"/>
    </row>
    <row r="16" spans="1:9" ht="18" customHeight="1" x14ac:dyDescent="0.25">
      <c r="D16" s="20"/>
      <c r="E16" s="25"/>
      <c r="F16" s="25"/>
    </row>
    <row r="17" spans="1:7" ht="14.25" customHeight="1" x14ac:dyDescent="0.25">
      <c r="A17" s="74" t="s">
        <v>17</v>
      </c>
      <c r="B17" s="74"/>
      <c r="C17" s="74"/>
      <c r="D17" s="74"/>
      <c r="E17" s="74"/>
      <c r="F17" s="74"/>
      <c r="G17" s="74"/>
    </row>
    <row r="18" spans="1:7" ht="33.75" customHeight="1" x14ac:dyDescent="0.25">
      <c r="A18" s="23">
        <v>1</v>
      </c>
      <c r="B18" s="24"/>
      <c r="C18" s="26"/>
      <c r="D18" s="92" t="s">
        <v>18</v>
      </c>
      <c r="E18" s="93"/>
      <c r="F18" s="94" t="s">
        <v>44</v>
      </c>
      <c r="G18" s="95"/>
    </row>
    <row r="19" spans="1:7" ht="14.25" customHeight="1" x14ac:dyDescent="0.25">
      <c r="A19" s="27"/>
      <c r="B19" s="27"/>
      <c r="C19" s="27"/>
      <c r="D19" s="27"/>
      <c r="E19" s="27"/>
      <c r="F19" s="27"/>
      <c r="G19" s="27"/>
    </row>
    <row r="20" spans="1:7" ht="12.75" customHeight="1" x14ac:dyDescent="0.25">
      <c r="A20" s="88" t="s">
        <v>45</v>
      </c>
      <c r="B20" s="88"/>
      <c r="C20" s="88"/>
      <c r="D20" s="88"/>
      <c r="E20" s="88"/>
      <c r="F20" s="88"/>
      <c r="G20" s="88"/>
    </row>
    <row r="21" spans="1:7" x14ac:dyDescent="0.25">
      <c r="A21" s="28">
        <v>1</v>
      </c>
      <c r="B21" s="29"/>
      <c r="C21" s="96"/>
      <c r="D21" s="97"/>
      <c r="E21" s="30"/>
      <c r="F21" s="31"/>
      <c r="G21" s="32"/>
    </row>
    <row r="23" spans="1:7" ht="15" customHeight="1" x14ac:dyDescent="0.25">
      <c r="A23" s="98" t="s">
        <v>19</v>
      </c>
      <c r="B23" s="98"/>
      <c r="C23" s="72"/>
      <c r="D23" s="72"/>
      <c r="E23" s="72"/>
      <c r="F23" s="72"/>
      <c r="G23" s="72"/>
    </row>
    <row r="24" spans="1:7" s="16" customFormat="1" ht="15" customHeight="1" x14ac:dyDescent="0.25">
      <c r="A24" s="99" t="s">
        <v>20</v>
      </c>
      <c r="B24" s="99"/>
      <c r="C24" s="72"/>
      <c r="D24" s="72"/>
      <c r="E24" s="72"/>
      <c r="F24" s="72"/>
      <c r="G24" s="72"/>
    </row>
    <row r="25" spans="1:7" s="16" customFormat="1" ht="27" customHeight="1" x14ac:dyDescent="0.25">
      <c r="A25" s="100" t="s">
        <v>58</v>
      </c>
      <c r="B25" s="100"/>
      <c r="C25" s="101"/>
      <c r="D25" s="101"/>
      <c r="E25" s="101"/>
      <c r="F25" s="101"/>
      <c r="G25" s="101"/>
    </row>
    <row r="26" spans="1:7" s="16" customFormat="1" x14ac:dyDescent="0.25">
      <c r="A26" s="102" t="s">
        <v>21</v>
      </c>
      <c r="B26" s="102"/>
      <c r="C26" s="72"/>
      <c r="D26" s="72"/>
      <c r="E26" s="72"/>
      <c r="F26" s="72"/>
      <c r="G26" s="33"/>
    </row>
    <row r="27" spans="1:7" s="16" customFormat="1" x14ac:dyDescent="0.25">
      <c r="C27" s="34"/>
      <c r="D27" s="33"/>
      <c r="E27" s="35"/>
      <c r="F27" s="33"/>
      <c r="G27" s="33"/>
    </row>
    <row r="28" spans="1:7" x14ac:dyDescent="0.25">
      <c r="A28" s="6" t="s">
        <v>55</v>
      </c>
      <c r="B28" s="16"/>
      <c r="C28" s="34"/>
      <c r="D28" s="33"/>
      <c r="E28" s="35"/>
      <c r="F28" s="33"/>
      <c r="G28" s="33"/>
    </row>
    <row r="29" spans="1:7" x14ac:dyDescent="0.25">
      <c r="A29" s="16" t="s">
        <v>43</v>
      </c>
      <c r="B29" s="16"/>
      <c r="C29" s="34"/>
      <c r="D29" s="33"/>
      <c r="E29" s="36">
        <v>3936.2</v>
      </c>
      <c r="F29" s="33"/>
      <c r="G29" s="33"/>
    </row>
    <row r="30" spans="1:7" x14ac:dyDescent="0.25">
      <c r="A30" s="16" t="s">
        <v>56</v>
      </c>
      <c r="B30" s="16"/>
      <c r="C30" s="34"/>
      <c r="D30" s="33"/>
      <c r="E30" s="35"/>
      <c r="F30" s="33"/>
      <c r="G30" s="33"/>
    </row>
    <row r="31" spans="1:7" x14ac:dyDescent="0.25">
      <c r="A31" s="16" t="s">
        <v>57</v>
      </c>
      <c r="B31" s="16"/>
      <c r="C31" s="34"/>
      <c r="D31" s="33"/>
      <c r="E31" s="35"/>
      <c r="F31" s="33"/>
      <c r="G31" s="33"/>
    </row>
    <row r="32" spans="1:7" ht="26.25" customHeight="1" x14ac:dyDescent="0.25">
      <c r="A32" s="86" t="s">
        <v>22</v>
      </c>
      <c r="B32" s="86"/>
      <c r="C32" s="87"/>
      <c r="D32" s="87"/>
      <c r="E32" s="87"/>
      <c r="F32" s="87"/>
      <c r="G32" s="87"/>
    </row>
    <row r="33" spans="1:10" s="42" customFormat="1" ht="60.75" customHeight="1" x14ac:dyDescent="0.3">
      <c r="A33" s="37" t="s">
        <v>59</v>
      </c>
      <c r="B33" s="38" t="s">
        <v>46</v>
      </c>
      <c r="C33" s="39" t="s">
        <v>60</v>
      </c>
      <c r="D33" s="39" t="s">
        <v>61</v>
      </c>
      <c r="E33" s="37" t="s">
        <v>23</v>
      </c>
      <c r="F33" s="40" t="s">
        <v>62</v>
      </c>
      <c r="G33" s="41" t="s">
        <v>24</v>
      </c>
    </row>
    <row r="34" spans="1:10" ht="41.4" x14ac:dyDescent="0.25">
      <c r="A34" s="14">
        <v>33130.279999999679</v>
      </c>
      <c r="B34" s="43" t="s">
        <v>49</v>
      </c>
      <c r="C34" s="44">
        <f>424097.52+47234.4</f>
        <v>471331.92000000004</v>
      </c>
      <c r="D34" s="44">
        <f>419156.38+46829.01</f>
        <v>465985.39</v>
      </c>
      <c r="E34" s="44">
        <f>C34</f>
        <v>471331.92000000004</v>
      </c>
      <c r="F34" s="14">
        <f>A34+C34-D34</f>
        <v>38476.809999999707</v>
      </c>
      <c r="G34" s="45" t="s">
        <v>25</v>
      </c>
      <c r="H34" s="71"/>
    </row>
    <row r="35" spans="1:10" ht="21" customHeight="1" x14ac:dyDescent="0.25">
      <c r="A35" s="14">
        <v>16503.26999999999</v>
      </c>
      <c r="B35" s="46">
        <v>3.15</v>
      </c>
      <c r="C35" s="44">
        <v>160755.07999999999</v>
      </c>
      <c r="D35" s="44">
        <v>159439.5</v>
      </c>
      <c r="E35" s="44">
        <f t="shared" ref="E35:E39" si="0">C35</f>
        <v>160755.07999999999</v>
      </c>
      <c r="F35" s="14">
        <f t="shared" ref="F35:F39" si="1">A35+C35-D35</f>
        <v>17818.849999999977</v>
      </c>
      <c r="G35" s="45" t="s">
        <v>26</v>
      </c>
      <c r="H35" s="71"/>
    </row>
    <row r="36" spans="1:10" ht="49.2" customHeight="1" x14ac:dyDescent="0.25">
      <c r="A36" s="14">
        <v>-7355.4099999999162</v>
      </c>
      <c r="B36" s="43">
        <v>4.5999999999999996</v>
      </c>
      <c r="C36" s="44">
        <v>217278.24</v>
      </c>
      <c r="D36" s="44">
        <v>214669.57</v>
      </c>
      <c r="E36" s="44">
        <f t="shared" si="0"/>
        <v>217278.24</v>
      </c>
      <c r="F36" s="14">
        <f t="shared" si="1"/>
        <v>-4746.7399999999325</v>
      </c>
      <c r="G36" s="21" t="s">
        <v>27</v>
      </c>
      <c r="H36" s="71"/>
    </row>
    <row r="37" spans="1:10" ht="27.75" customHeight="1" x14ac:dyDescent="0.25">
      <c r="A37" s="14">
        <v>10642.069999999978</v>
      </c>
      <c r="B37" s="46">
        <v>3.64</v>
      </c>
      <c r="C37" s="44">
        <v>171933.24</v>
      </c>
      <c r="D37" s="44">
        <v>144465.76</v>
      </c>
      <c r="E37" s="47">
        <f>E53</f>
        <v>281671.5</v>
      </c>
      <c r="F37" s="14">
        <f t="shared" si="1"/>
        <v>38109.549999999959</v>
      </c>
      <c r="G37" s="45" t="s">
        <v>28</v>
      </c>
      <c r="H37" s="71"/>
      <c r="J37" s="17"/>
    </row>
    <row r="38" spans="1:10" ht="27.6" x14ac:dyDescent="0.25">
      <c r="A38" s="14">
        <v>7011.06</v>
      </c>
      <c r="B38" s="48"/>
      <c r="C38" s="44"/>
      <c r="D38" s="44">
        <v>2.41</v>
      </c>
      <c r="E38" s="44">
        <f t="shared" si="0"/>
        <v>0</v>
      </c>
      <c r="F38" s="14">
        <f t="shared" si="1"/>
        <v>7008.6500000000005</v>
      </c>
      <c r="G38" s="45" t="s">
        <v>29</v>
      </c>
      <c r="H38" s="71"/>
      <c r="J38" s="17"/>
    </row>
    <row r="39" spans="1:10" ht="26.25" customHeight="1" x14ac:dyDescent="0.25">
      <c r="A39" s="14">
        <v>7539.0900000000111</v>
      </c>
      <c r="B39" s="49" t="s">
        <v>47</v>
      </c>
      <c r="C39" s="44">
        <v>87840</v>
      </c>
      <c r="D39" s="44">
        <v>87210.95</v>
      </c>
      <c r="E39" s="44">
        <f t="shared" si="0"/>
        <v>87840</v>
      </c>
      <c r="F39" s="14">
        <f t="shared" si="1"/>
        <v>8168.140000000014</v>
      </c>
      <c r="G39" s="50" t="s">
        <v>41</v>
      </c>
      <c r="H39" s="71"/>
      <c r="J39" s="17"/>
    </row>
    <row r="40" spans="1:10" x14ac:dyDescent="0.25">
      <c r="A40" s="51">
        <f>SUM(A34:A39)</f>
        <v>67470.359999999739</v>
      </c>
      <c r="B40" s="51"/>
      <c r="C40" s="51">
        <f t="shared" ref="C40:F40" si="2">SUM(C34:C39)</f>
        <v>1109138.48</v>
      </c>
      <c r="D40" s="51">
        <f t="shared" si="2"/>
        <v>1071773.58</v>
      </c>
      <c r="E40" s="51">
        <f t="shared" si="2"/>
        <v>1218876.74</v>
      </c>
      <c r="F40" s="51">
        <f t="shared" si="2"/>
        <v>104835.25999999972</v>
      </c>
      <c r="G40" s="52" t="s">
        <v>30</v>
      </c>
      <c r="H40" s="19"/>
      <c r="J40" s="17"/>
    </row>
    <row r="41" spans="1:10" ht="9.75" customHeight="1" x14ac:dyDescent="0.25">
      <c r="A41" s="53"/>
      <c r="B41" s="53"/>
      <c r="C41" s="53"/>
      <c r="D41" s="54"/>
      <c r="E41" s="53"/>
      <c r="F41" s="54"/>
      <c r="G41" s="53"/>
      <c r="J41" s="17"/>
    </row>
    <row r="42" spans="1:10" x14ac:dyDescent="0.25">
      <c r="A42" s="104" t="s">
        <v>31</v>
      </c>
      <c r="B42" s="104"/>
      <c r="C42" s="105"/>
      <c r="D42" s="105"/>
      <c r="E42" s="105"/>
      <c r="F42" s="105"/>
      <c r="G42" s="16"/>
    </row>
    <row r="43" spans="1:10" s="42" customFormat="1" ht="73.5" customHeight="1" x14ac:dyDescent="0.3">
      <c r="A43" s="37" t="s">
        <v>63</v>
      </c>
      <c r="B43" s="37"/>
      <c r="C43" s="39" t="s">
        <v>60</v>
      </c>
      <c r="D43" s="39" t="s">
        <v>61</v>
      </c>
      <c r="E43" s="58" t="s">
        <v>23</v>
      </c>
      <c r="F43" s="40" t="s">
        <v>62</v>
      </c>
      <c r="G43" s="39" t="s">
        <v>32</v>
      </c>
    </row>
    <row r="44" spans="1:10" ht="27.6" x14ac:dyDescent="0.25">
      <c r="A44" s="14">
        <v>14236.390000000189</v>
      </c>
      <c r="B44" s="14"/>
      <c r="C44" s="14">
        <v>339127.93</v>
      </c>
      <c r="D44" s="14">
        <v>338805.78</v>
      </c>
      <c r="E44" s="44">
        <f t="shared" ref="E44:E47" si="3">C44</f>
        <v>339127.93</v>
      </c>
      <c r="F44" s="14">
        <f t="shared" ref="F44:F47" si="4">A44+C44-D44</f>
        <v>14558.540000000154</v>
      </c>
      <c r="G44" s="45" t="s">
        <v>33</v>
      </c>
    </row>
    <row r="45" spans="1:10" ht="27.6" x14ac:dyDescent="0.25">
      <c r="A45" s="14">
        <v>107860.60000000009</v>
      </c>
      <c r="B45" s="14"/>
      <c r="C45" s="14">
        <v>621811.71</v>
      </c>
      <c r="D45" s="14">
        <v>608073.17000000004</v>
      </c>
      <c r="E45" s="44">
        <f t="shared" si="3"/>
        <v>621811.71</v>
      </c>
      <c r="F45" s="14">
        <f t="shared" si="4"/>
        <v>121599.14000000001</v>
      </c>
      <c r="G45" s="45" t="s">
        <v>34</v>
      </c>
    </row>
    <row r="46" spans="1:10" ht="27.6" x14ac:dyDescent="0.25">
      <c r="A46" s="14">
        <v>259717.01000000024</v>
      </c>
      <c r="B46" s="14"/>
      <c r="C46" s="14">
        <v>1422869.22</v>
      </c>
      <c r="D46" s="14">
        <v>1395726.6</v>
      </c>
      <c r="E46" s="44">
        <f t="shared" si="3"/>
        <v>1422869.22</v>
      </c>
      <c r="F46" s="14">
        <f t="shared" si="4"/>
        <v>286859.63000000012</v>
      </c>
      <c r="G46" s="45" t="s">
        <v>35</v>
      </c>
    </row>
    <row r="47" spans="1:10" ht="36.75" customHeight="1" x14ac:dyDescent="0.25">
      <c r="A47" s="14">
        <v>-25393.369999999995</v>
      </c>
      <c r="B47" s="14"/>
      <c r="C47" s="14">
        <v>591229.47</v>
      </c>
      <c r="D47" s="14">
        <v>582960.41</v>
      </c>
      <c r="E47" s="44">
        <f t="shared" si="3"/>
        <v>591229.47</v>
      </c>
      <c r="F47" s="14">
        <f t="shared" si="4"/>
        <v>-17124.310000000056</v>
      </c>
      <c r="G47" s="45" t="s">
        <v>36</v>
      </c>
    </row>
    <row r="48" spans="1:10" x14ac:dyDescent="0.25">
      <c r="A48" s="51">
        <f>SUM(A44:A47)</f>
        <v>356420.63000000053</v>
      </c>
      <c r="B48" s="51"/>
      <c r="C48" s="51">
        <f t="shared" ref="C48:F48" si="5">SUM(C44:C47)</f>
        <v>2975038.33</v>
      </c>
      <c r="D48" s="51">
        <f t="shared" si="5"/>
        <v>2925565.9600000004</v>
      </c>
      <c r="E48" s="51">
        <f t="shared" si="5"/>
        <v>2975038.33</v>
      </c>
      <c r="F48" s="51">
        <f t="shared" si="5"/>
        <v>405893.00000000023</v>
      </c>
      <c r="G48" s="52" t="s">
        <v>0</v>
      </c>
      <c r="H48" s="19"/>
      <c r="I48" s="18"/>
    </row>
    <row r="49" spans="1:8" ht="8.25" customHeight="1" x14ac:dyDescent="0.25"/>
    <row r="50" spans="1:8" s="16" customFormat="1" x14ac:dyDescent="0.25">
      <c r="A50" s="106" t="s">
        <v>37</v>
      </c>
      <c r="B50" s="106"/>
      <c r="C50" s="72"/>
      <c r="D50" s="72"/>
      <c r="E50" s="72"/>
      <c r="F50" s="72"/>
      <c r="G50" s="72"/>
    </row>
    <row r="51" spans="1:8" s="16" customFormat="1" x14ac:dyDescent="0.25">
      <c r="A51" s="72"/>
      <c r="B51" s="72"/>
      <c r="C51" s="72"/>
      <c r="D51" s="72"/>
      <c r="E51" s="72"/>
      <c r="F51" s="72"/>
      <c r="G51" s="72"/>
    </row>
    <row r="52" spans="1:8" s="16" customFormat="1" ht="69" x14ac:dyDescent="0.25">
      <c r="A52" s="55" t="s">
        <v>38</v>
      </c>
      <c r="B52" s="56" t="s">
        <v>51</v>
      </c>
      <c r="C52" s="55" t="s">
        <v>54</v>
      </c>
      <c r="D52" s="55" t="s">
        <v>39</v>
      </c>
      <c r="E52" s="57" t="s">
        <v>40</v>
      </c>
      <c r="F52" s="56" t="s">
        <v>50</v>
      </c>
    </row>
    <row r="53" spans="1:8" s="6" customFormat="1" ht="19.5" customHeight="1" x14ac:dyDescent="0.25">
      <c r="A53" s="2"/>
      <c r="B53" s="3">
        <v>174189.28</v>
      </c>
      <c r="C53" s="4"/>
      <c r="D53" s="4" t="s">
        <v>52</v>
      </c>
      <c r="E53" s="5">
        <f>E54+E57+E55+E56</f>
        <v>281671.5</v>
      </c>
      <c r="F53" s="3">
        <f>B53+D37-E37</f>
        <v>36983.540000000037</v>
      </c>
    </row>
    <row r="54" spans="1:8" s="11" customFormat="1" ht="49.8" customHeight="1" x14ac:dyDescent="0.25">
      <c r="A54" s="7">
        <v>1</v>
      </c>
      <c r="B54" s="8"/>
      <c r="C54" s="9"/>
      <c r="D54" s="61" t="s">
        <v>64</v>
      </c>
      <c r="E54" s="60">
        <f>1350/60*43</f>
        <v>967.5</v>
      </c>
      <c r="F54" s="10"/>
    </row>
    <row r="55" spans="1:8" s="11" customFormat="1" ht="24.75" customHeight="1" x14ac:dyDescent="0.25">
      <c r="A55" s="7">
        <v>2</v>
      </c>
      <c r="B55" s="8"/>
      <c r="C55" s="12"/>
      <c r="D55" s="62" t="s">
        <v>66</v>
      </c>
      <c r="E55" s="63">
        <v>219750</v>
      </c>
      <c r="F55" s="10"/>
    </row>
    <row r="56" spans="1:8" s="11" customFormat="1" ht="24.75" customHeight="1" x14ac:dyDescent="0.25">
      <c r="A56" s="7">
        <v>3</v>
      </c>
      <c r="B56" s="8"/>
      <c r="C56" s="13"/>
      <c r="D56" s="62" t="s">
        <v>67</v>
      </c>
      <c r="E56" s="63">
        <v>27354</v>
      </c>
      <c r="F56" s="10"/>
    </row>
    <row r="57" spans="1:8" s="11" customFormat="1" ht="24.75" customHeight="1" x14ac:dyDescent="0.25">
      <c r="A57" s="7">
        <v>4</v>
      </c>
      <c r="B57" s="8"/>
      <c r="C57" s="12"/>
      <c r="D57" s="62" t="s">
        <v>65</v>
      </c>
      <c r="E57" s="64">
        <v>33600</v>
      </c>
      <c r="F57" s="10"/>
    </row>
    <row r="58" spans="1:8" s="68" customFormat="1" ht="41.4" x14ac:dyDescent="0.25">
      <c r="A58" s="65" t="s">
        <v>48</v>
      </c>
      <c r="B58" s="65"/>
      <c r="C58" s="65" t="s">
        <v>72</v>
      </c>
      <c r="D58" s="66" t="s">
        <v>73</v>
      </c>
      <c r="E58" s="66" t="s">
        <v>61</v>
      </c>
      <c r="F58" s="67" t="s">
        <v>68</v>
      </c>
    </row>
    <row r="59" spans="1:8" s="68" customFormat="1" ht="18" customHeight="1" x14ac:dyDescent="0.25">
      <c r="A59" s="65"/>
      <c r="B59" s="65"/>
      <c r="C59" s="65">
        <v>11400</v>
      </c>
      <c r="D59" s="66">
        <f>C59</f>
        <v>11400</v>
      </c>
      <c r="E59" s="69">
        <v>11400</v>
      </c>
      <c r="F59" s="51">
        <f>E59+D59+C59</f>
        <v>34200</v>
      </c>
      <c r="H59" s="70">
        <f>F53+F59</f>
        <v>71183.540000000037</v>
      </c>
    </row>
    <row r="60" spans="1:8" ht="27" customHeight="1" x14ac:dyDescent="0.25">
      <c r="A60" s="103" t="s">
        <v>71</v>
      </c>
      <c r="B60" s="103"/>
      <c r="C60" s="103"/>
      <c r="D60" s="103"/>
      <c r="E60" s="103"/>
      <c r="F60" s="103"/>
      <c r="G60" s="59"/>
    </row>
    <row r="61" spans="1:8" ht="141" customHeight="1" x14ac:dyDescent="0.25">
      <c r="A61" s="103" t="s">
        <v>69</v>
      </c>
      <c r="B61" s="103"/>
      <c r="C61" s="103"/>
      <c r="D61" s="103"/>
      <c r="E61" s="103"/>
      <c r="F61" s="103"/>
      <c r="G61" s="59"/>
    </row>
    <row r="62" spans="1:8" ht="37.200000000000003" customHeight="1" x14ac:dyDescent="0.25">
      <c r="A62" s="103" t="s">
        <v>70</v>
      </c>
      <c r="B62" s="103"/>
      <c r="C62" s="103"/>
      <c r="D62" s="103"/>
      <c r="E62" s="103"/>
      <c r="F62" s="103"/>
      <c r="G62" s="103"/>
    </row>
    <row r="63" spans="1:8" ht="123.6" customHeight="1" x14ac:dyDescent="0.25"/>
    <row r="64" spans="1:8" ht="123.6" customHeight="1" x14ac:dyDescent="0.25"/>
    <row r="65" ht="123.6" customHeight="1" x14ac:dyDescent="0.25"/>
    <row r="66" ht="123.6" customHeight="1" x14ac:dyDescent="0.25"/>
    <row r="67" ht="123.6" customHeight="1" x14ac:dyDescent="0.25"/>
  </sheetData>
  <mergeCells count="41">
    <mergeCell ref="A25:G25"/>
    <mergeCell ref="A26:F26"/>
    <mergeCell ref="A60:F60"/>
    <mergeCell ref="A61:F61"/>
    <mergeCell ref="A62:G62"/>
    <mergeCell ref="A42:F42"/>
    <mergeCell ref="A50:G51"/>
    <mergeCell ref="A32:G32"/>
    <mergeCell ref="A20:G20"/>
    <mergeCell ref="C12:E12"/>
    <mergeCell ref="F12:G12"/>
    <mergeCell ref="C13:E13"/>
    <mergeCell ref="F13:G13"/>
    <mergeCell ref="C14:E14"/>
    <mergeCell ref="F14:G14"/>
    <mergeCell ref="C15:E15"/>
    <mergeCell ref="F15:G15"/>
    <mergeCell ref="A17:G17"/>
    <mergeCell ref="D18:E18"/>
    <mergeCell ref="F18:G18"/>
    <mergeCell ref="C21:D21"/>
    <mergeCell ref="A23:G23"/>
    <mergeCell ref="A24:G24"/>
    <mergeCell ref="C9:E9"/>
    <mergeCell ref="F9:G9"/>
    <mergeCell ref="C10:E10"/>
    <mergeCell ref="F10:G10"/>
    <mergeCell ref="C11:E11"/>
    <mergeCell ref="F11:G11"/>
    <mergeCell ref="C6:E6"/>
    <mergeCell ref="F6:G6"/>
    <mergeCell ref="C7:E7"/>
    <mergeCell ref="F7:G7"/>
    <mergeCell ref="C8:E8"/>
    <mergeCell ref="F8:G8"/>
    <mergeCell ref="A1:G1"/>
    <mergeCell ref="A3:G3"/>
    <mergeCell ref="C4:E4"/>
    <mergeCell ref="F4:G4"/>
    <mergeCell ref="C5:E5"/>
    <mergeCell ref="F5:G5"/>
  </mergeCells>
  <pageMargins left="0.31496062992125984" right="0.11811023622047245" top="0.74803149606299213" bottom="0.74803149606299213" header="0.31496062992125984" footer="0.31496062992125984"/>
  <pageSetup paperSize="9" scale="55" orientation="portrait" horizontalDpi="180" verticalDpi="180" r:id="rId1"/>
  <rowBreaks count="1" manualBreakCount="1">
    <brk id="2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2019-03-26T11:53:01Z</dcterms:modified>
</cp:coreProperties>
</file>