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648" tabRatio="680"/>
  </bookViews>
  <sheets>
    <sheet name="2018" sheetId="8" r:id="rId1"/>
    <sheet name="Лист1" sheetId="1" r:id="rId2"/>
  </sheets>
  <definedNames>
    <definedName name="_xlnm.Print_Area" localSheetId="0">'2018'!$A$1:$G$51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8" l="1"/>
  <c r="C27" i="8"/>
  <c r="E46" i="8" l="1"/>
  <c r="E42" i="8" s="1"/>
  <c r="E48" i="8"/>
  <c r="F42" i="8"/>
  <c r="F38" i="8" l="1"/>
  <c r="F28" i="8"/>
  <c r="F31" i="8"/>
  <c r="A32" i="8"/>
  <c r="C39" i="8"/>
  <c r="E38" i="8"/>
  <c r="E37" i="8"/>
  <c r="E36" i="8"/>
  <c r="F36" i="8"/>
  <c r="D39" i="8"/>
  <c r="F35" i="8"/>
  <c r="D32" i="8"/>
  <c r="F30" i="8"/>
  <c r="F29" i="8"/>
  <c r="C32" i="8"/>
  <c r="F6" i="8"/>
  <c r="E30" i="8" l="1"/>
  <c r="A39" i="8"/>
  <c r="F37" i="8"/>
  <c r="F39" i="8" s="1"/>
  <c r="E35" i="8"/>
  <c r="E39" i="8" s="1"/>
  <c r="E27" i="8"/>
  <c r="E28" i="8"/>
  <c r="E29" i="8"/>
  <c r="F27" i="8"/>
  <c r="F32" i="8" s="1"/>
  <c r="E32" i="8" l="1"/>
</calcChain>
</file>

<file path=xl/sharedStrings.xml><?xml version="1.0" encoding="utf-8"?>
<sst xmlns="http://schemas.openxmlformats.org/spreadsheetml/2006/main" count="80" uniqueCount="71">
  <si>
    <t>Итого</t>
  </si>
  <si>
    <t>Генерала Попова 22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</si>
  <si>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</si>
  <si>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</si>
  <si>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</si>
  <si>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</si>
  <si>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</si>
  <si>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</si>
  <si>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</si>
  <si>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</si>
  <si>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 и мусоропроводами</t>
  </si>
  <si>
    <t>серия и тип постройки</t>
  </si>
  <si>
    <t>-</t>
  </si>
  <si>
    <t>кадастровый номер</t>
  </si>
  <si>
    <t>S земельного участка (входящего в состав общего имущества в многоквартирном доме)</t>
  </si>
  <si>
    <t>конструктивные и технические параметры</t>
  </si>
  <si>
    <t>кирпичный 2-х подъездный дом</t>
  </si>
  <si>
    <t>системы инжинерно- технического обеспечения</t>
  </si>
  <si>
    <t>дом с центральным отоплением через 2 элеваторных узла. ГВС от центрольно-теплового цункта.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</si>
  <si>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</si>
  <si>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</si>
  <si>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</si>
  <si>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</si>
  <si>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</si>
  <si>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</si>
  <si>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</si>
  <si>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</si>
  <si>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лифтов</t>
  </si>
  <si>
    <t>Сбор и вывоз твердых бытовых отходов от контейнеров( с учетом КГО)</t>
  </si>
  <si>
    <t>Текущий ремонт общего имущества</t>
  </si>
  <si>
    <t>Итого (в том числе по нежилым помещениям)</t>
  </si>
  <si>
    <t>Коммунальные услуги:</t>
  </si>
  <si>
    <t>Коммунальные услуги, в том числе:</t>
  </si>
  <si>
    <t>Водоснабжение и водоотведение</t>
  </si>
  <si>
    <t>Горячее водоснабжение</t>
  </si>
  <si>
    <t>Центральное отопление</t>
  </si>
  <si>
    <t>Электроэнергия (в том числе освещение мест общего пользования)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</si>
  <si>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</si>
  <si>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</si>
  <si>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</si>
  <si>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Текущий ремонт</t>
  </si>
  <si>
    <t xml:space="preserve">Общая площадь площадь жилых помещений </t>
  </si>
  <si>
    <t>оборудование МТС+ МАКСНЕТ+РОСТЕЛЕКОМ+Вымпелком</t>
  </si>
  <si>
    <t>Тарифы</t>
  </si>
  <si>
    <t>Провайдеры:</t>
  </si>
  <si>
    <t>Поступило средств в 2017г., руб</t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</si>
  <si>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>г.Калуга, ул. Генерала Попова д. 22</t>
    </r>
  </si>
  <si>
    <r>
      <t xml:space="preserve">Число квартир </t>
    </r>
    <r>
      <rPr>
        <u/>
        <sz val="11"/>
        <color theme="1"/>
        <rFont val="Times New Roman"/>
        <family val="1"/>
        <charset val="204"/>
      </rPr>
      <t>68</t>
    </r>
  </si>
  <si>
    <r>
      <t>Год постройки</t>
    </r>
    <r>
      <rPr>
        <u/>
        <sz val="11"/>
        <color theme="1"/>
        <rFont val="Times New Roman"/>
        <family val="1"/>
        <charset val="204"/>
      </rPr>
      <t xml:space="preserve"> 1989</t>
    </r>
  </si>
  <si>
    <t xml:space="preserve"> ремонт общего имущества</t>
  </si>
  <si>
    <t>Содержание общего имущества + мусоропровод, доп.усл.</t>
  </si>
  <si>
    <t>Всего</t>
  </si>
  <si>
    <t>Остаток по тек. ремонту, на январь 2018 руб.</t>
  </si>
  <si>
    <t>Итого остаток по тек. ремонту, на  2019 руб.</t>
  </si>
  <si>
    <t>ПЕРЕД СОБСТВЕННИКАМИ ПОМЕЩЕНИЙ О ВЫПОЛНЕНИИ ДОГОВОРА УПРАВЛЕНИЯ № 01-30/10-09 от 01.10.2009г. ЗА 2018 год</t>
  </si>
  <si>
    <t xml:space="preserve">Сумма задолженности начселения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</si>
  <si>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</si>
  <si>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</si>
  <si>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</si>
  <si>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>7,97+0,92+доп</t>
  </si>
  <si>
    <t>Решение совета</t>
  </si>
  <si>
    <t>Акт аварийности</t>
  </si>
  <si>
    <t>Акт внеплан. осм.-механиз. уборка</t>
  </si>
  <si>
    <t>Стоимость работ, руб</t>
  </si>
  <si>
    <t>2час-07.03.2018</t>
  </si>
  <si>
    <t>2,08час+2,1час-06.12.2018, 10.12.2018, 25.12.2018, 29.12.2018</t>
  </si>
  <si>
    <t>Ремонт кровли дома частичный</t>
  </si>
  <si>
    <t>Ремонт кровли над лоджией кв.33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</si>
  <si>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</si>
  <si>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</si>
  <si>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ВНИМАНИЕ: Общий долг жителей Вашего дома за жилищно-коммунальные услуги равен 1324976,90 руб., в т.ч. по кв. 8,32,40,48,66,107,207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</si>
</sst>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5" fillId="0" borderId="1" xfId="2" applyFont="1" applyBorder="1" applyAlignment="1">
      <alignment horizontal="right" vertical="center" wrapText="1"/>
    </xf>
    <xf numFmtId="0" fontId="9" fillId="0" borderId="0" xfId="2" applyFont="1" applyAlignment="1">
      <alignment wrapText="1"/>
    </xf>
    <xf numFmtId="0" fontId="9" fillId="0" borderId="1" xfId="2" applyFont="1" applyBorder="1" applyAlignment="1">
      <alignment horizontal="right" vertical="center" wrapText="1"/>
    </xf>
    <xf numFmtId="0" fontId="11" fillId="0" borderId="0" xfId="2" applyFont="1" applyAlignment="1">
      <alignment wrapText="1"/>
    </xf>
    <xf numFmtId="0" fontId="9" fillId="0" borderId="0" xfId="2" applyFont="1"/>
    <xf numFmtId="2" fontId="9" fillId="0" borderId="1" xfId="2" applyNumberFormat="1" applyFont="1" applyBorder="1"/>
    <xf numFmtId="2" fontId="9" fillId="0" borderId="1" xfId="2" applyNumberFormat="1" applyFont="1" applyFill="1" applyBorder="1"/>
    <xf numFmtId="0" fontId="9" fillId="0" borderId="1" xfId="2" applyFont="1" applyBorder="1" applyAlignment="1">
      <alignment wrapText="1"/>
    </xf>
    <xf numFmtId="2" fontId="9" fillId="2" borderId="1" xfId="2" applyNumberFormat="1" applyFont="1" applyFill="1" applyBorder="1"/>
    <xf numFmtId="0" fontId="9" fillId="0" borderId="0" xfId="2" applyFont="1" applyAlignment="1">
      <alignment horizontal="right" vertical="center" wrapText="1"/>
    </xf>
    <xf numFmtId="2" fontId="9" fillId="0" borderId="0" xfId="2" applyNumberFormat="1" applyFont="1" applyAlignment="1">
      <alignment horizontal="right" vertical="center" wrapText="1"/>
    </xf>
    <xf numFmtId="0" fontId="9" fillId="0" borderId="0" xfId="2" applyFont="1" applyAlignment="1"/>
    <xf numFmtId="0" fontId="9" fillId="0" borderId="0" xfId="2" applyFont="1" applyAlignment="1">
      <alignment wrapText="1"/>
    </xf>
    <xf numFmtId="0" fontId="11" fillId="0" borderId="0" xfId="2" applyFont="1" applyAlignment="1">
      <alignment wrapText="1"/>
    </xf>
    <xf numFmtId="0" fontId="12" fillId="0" borderId="0" xfId="2" applyFont="1" applyAlignment="1"/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vertical="center" wrapText="1"/>
    </xf>
    <xf numFmtId="2" fontId="15" fillId="0" borderId="1" xfId="2" applyNumberFormat="1" applyFont="1" applyBorder="1"/>
    <xf numFmtId="0" fontId="15" fillId="0" borderId="1" xfId="2" applyFont="1" applyBorder="1" applyAlignment="1">
      <alignment wrapText="1"/>
    </xf>
    <xf numFmtId="4" fontId="11" fillId="0" borderId="1" xfId="2" applyNumberFormat="1" applyFont="1" applyBorder="1" applyAlignment="1">
      <alignment horizontal="right" vertical="center" wrapText="1"/>
    </xf>
    <xf numFmtId="0" fontId="11" fillId="2" borderId="1" xfId="2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16" fillId="0" borderId="1" xfId="2" applyNumberFormat="1" applyFont="1" applyBorder="1" applyAlignment="1">
      <alignment horizontal="center" vertical="center" wrapText="1"/>
    </xf>
    <xf numFmtId="0" fontId="16" fillId="2" borderId="1" xfId="2" applyFont="1" applyFill="1" applyBorder="1" applyAlignment="1">
      <alignment wrapText="1"/>
    </xf>
    <xf numFmtId="0" fontId="16" fillId="2" borderId="1" xfId="2" applyFont="1" applyFill="1" applyBorder="1" applyAlignment="1">
      <alignment horizontal="center" vertical="center" wrapText="1"/>
    </xf>
    <xf numFmtId="4" fontId="16" fillId="2" borderId="1" xfId="1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0" xfId="2" applyFont="1" applyFill="1"/>
    <xf numFmtId="0" fontId="15" fillId="2" borderId="1" xfId="2" applyNumberFormat="1" applyFont="1" applyFill="1" applyBorder="1" applyAlignment="1">
      <alignment horizontal="center" vertical="center" wrapText="1"/>
    </xf>
    <xf numFmtId="4" fontId="15" fillId="2" borderId="1" xfId="2" applyNumberFormat="1" applyFont="1" applyFill="1" applyBorder="1" applyAlignment="1">
      <alignment horizontal="center" vertical="center" wrapText="1"/>
    </xf>
    <xf numFmtId="4" fontId="15" fillId="2" borderId="1" xfId="2" applyNumberFormat="1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vertical="center"/>
    </xf>
    <xf numFmtId="2" fontId="15" fillId="2" borderId="0" xfId="2" applyNumberFormat="1" applyFont="1" applyFill="1" applyAlignment="1">
      <alignment vertical="center"/>
    </xf>
    <xf numFmtId="4" fontId="15" fillId="2" borderId="0" xfId="2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4" fontId="16" fillId="2" borderId="1" xfId="2" applyNumberFormat="1" applyFont="1" applyFill="1" applyBorder="1" applyAlignment="1">
      <alignment horizontal="center" vertical="center" wrapText="1"/>
    </xf>
    <xf numFmtId="0" fontId="16" fillId="2" borderId="0" xfId="2" applyFont="1" applyFill="1" applyAlignment="1">
      <alignment wrapText="1"/>
    </xf>
    <xf numFmtId="0" fontId="5" fillId="0" borderId="1" xfId="2" applyFont="1" applyBorder="1" applyAlignment="1">
      <alignment vertical="center"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1" fillId="0" borderId="0" xfId="2" applyFont="1" applyAlignment="1">
      <alignment wrapText="1"/>
    </xf>
    <xf numFmtId="0" fontId="7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7" fillId="0" borderId="1" xfId="2" applyFont="1" applyBorder="1" applyAlignment="1">
      <alignment vertical="center" wrapText="1"/>
    </xf>
    <xf numFmtId="2" fontId="9" fillId="0" borderId="1" xfId="2" applyNumberFormat="1" applyFont="1" applyBorder="1" applyAlignment="1">
      <alignment vertical="center"/>
    </xf>
    <xf numFmtId="0" fontId="11" fillId="0" borderId="1" xfId="2" applyFont="1" applyBorder="1" applyAlignment="1">
      <alignment vertical="center" wrapText="1"/>
    </xf>
    <xf numFmtId="0" fontId="19" fillId="0" borderId="0" xfId="2" applyFont="1" applyAlignment="1"/>
    <xf numFmtId="0" fontId="16" fillId="0" borderId="1" xfId="2" applyFont="1" applyBorder="1" applyAlignment="1">
      <alignment horizontal="right" vertical="center" wrapText="1"/>
    </xf>
    <xf numFmtId="0" fontId="16" fillId="0" borderId="2" xfId="2" applyFont="1" applyBorder="1" applyAlignment="1">
      <alignment horizontal="right" vertical="center" wrapText="1"/>
    </xf>
    <xf numFmtId="0" fontId="16" fillId="0" borderId="0" xfId="2" applyFont="1" applyAlignment="1">
      <alignment wrapText="1"/>
    </xf>
    <xf numFmtId="2" fontId="16" fillId="0" borderId="1" xfId="0" applyNumberFormat="1" applyFont="1" applyBorder="1" applyAlignment="1">
      <alignment vertical="center" wrapText="1"/>
    </xf>
    <xf numFmtId="2" fontId="16" fillId="0" borderId="1" xfId="0" applyNumberFormat="1" applyFont="1" applyBorder="1"/>
    <xf numFmtId="2" fontId="16" fillId="0" borderId="1" xfId="0" applyNumberFormat="1" applyFont="1" applyBorder="1" applyAlignment="1">
      <alignment horizontal="right"/>
    </xf>
    <xf numFmtId="0" fontId="17" fillId="0" borderId="5" xfId="2" applyFont="1" applyBorder="1" applyAlignment="1">
      <alignment horizontal="right" vertical="center" wrapText="1"/>
    </xf>
    <xf numFmtId="0" fontId="17" fillId="0" borderId="5" xfId="2" applyFont="1" applyBorder="1" applyAlignment="1">
      <alignment vertical="center" wrapText="1"/>
    </xf>
    <xf numFmtId="0" fontId="17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right" vertical="center" wrapText="1"/>
    </xf>
    <xf numFmtId="0" fontId="17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wrapText="1"/>
    </xf>
    <xf numFmtId="0" fontId="10" fillId="0" borderId="4" xfId="2" applyFont="1" applyBorder="1" applyAlignment="1">
      <alignment horizontal="center" vertical="top" wrapText="1"/>
    </xf>
    <xf numFmtId="0" fontId="10" fillId="0" borderId="0" xfId="2" applyFont="1" applyBorder="1" applyAlignment="1">
      <alignment horizontal="center" vertical="top" wrapText="1"/>
    </xf>
    <xf numFmtId="0" fontId="9" fillId="0" borderId="1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wrapText="1"/>
    </xf>
    <xf numFmtId="0" fontId="16" fillId="0" borderId="3" xfId="2" applyFont="1" applyBorder="1" applyAlignment="1">
      <alignment horizontal="center" wrapText="1"/>
    </xf>
    <xf numFmtId="0" fontId="7" fillId="0" borderId="1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9" fillId="0" borderId="0" xfId="2" applyFont="1" applyAlignment="1"/>
    <xf numFmtId="0" fontId="14" fillId="0" borderId="0" xfId="2" applyFont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6" fillId="0" borderId="0" xfId="2" applyFont="1" applyAlignment="1">
      <alignment wrapText="1"/>
    </xf>
    <xf numFmtId="0" fontId="12" fillId="0" borderId="0" xfId="2" applyFont="1" applyAlignment="1"/>
    <xf numFmtId="0" fontId="14" fillId="0" borderId="4" xfId="2" applyFont="1" applyBorder="1" applyAlignment="1">
      <alignment horizontal="left" vertical="center" wrapText="1"/>
    </xf>
    <xf numFmtId="0" fontId="9" fillId="0" borderId="4" xfId="2" applyFont="1" applyBorder="1" applyAlignment="1"/>
    <xf numFmtId="0" fontId="3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15" fillId="0" borderId="0" xfId="2" applyFont="1" applyAlignment="1"/>
    <xf numFmtId="0" fontId="14" fillId="0" borderId="0" xfId="2" applyFont="1" applyBorder="1" applyAlignment="1">
      <alignment horizontal="left" vertical="center" wrapText="1"/>
    </xf>
    <xf numFmtId="0" fontId="9" fillId="0" borderId="0" xfId="2" applyFont="1" applyAlignment="1">
      <alignment wrapText="1"/>
    </xf>
    <xf numFmtId="2" fontId="9" fillId="0" borderId="0" xfId="2" applyNumberFormat="1" applyFont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5"/>
  <sheetViews>
    <sheetView tabSelected="1" topLeftCell="B23" zoomScaleNormal="100" workbookViewId="0">
      <selection activeCell="H26" sqref="H26:H31"/>
    </sheetView>
  </sheetViews>
  <sheetFormatPr defaultColWidth="9.109375" defaultRowHeight="13.8" x14ac:dyDescent="0.25"/>
  <cols>
    <col min="1" max="1" width="14.5546875" style="10" customWidth="1"/>
    <col min="2" max="2" width="10.6640625" style="10" customWidth="1"/>
    <col min="3" max="3" width="13.33203125" style="10" customWidth="1"/>
    <col min="4" max="4" width="14.88671875" style="2" customWidth="1"/>
    <col min="5" max="5" width="12.6640625" style="2" customWidth="1"/>
    <col min="6" max="6" width="15" style="2" customWidth="1"/>
    <col min="7" max="7" width="26.5546875" style="2" customWidth="1"/>
    <col min="8" max="8" width="9.109375" style="2" customWidth="1"/>
    <col min="9" max="16384" width="9.109375" style="2"/>
  </cols>
  <sheetData>
    <row r="1" spans="1:7" ht="18.75" customHeight="1" x14ac:dyDescent="0.3">
      <c r="A1" s="70" t="s">
        <v>1</v>
      </c>
      <c r="B1" s="70"/>
      <c r="C1" s="70"/>
      <c r="D1" s="70"/>
      <c r="E1" s="70"/>
      <c r="F1" s="70"/>
      <c r="G1" s="70"/>
    </row>
    <row r="2" spans="1:7" ht="15.6" customHeight="1" x14ac:dyDescent="0.25">
      <c r="A2" s="71" t="s">
        <v>2</v>
      </c>
      <c r="B2" s="72"/>
      <c r="C2" s="72"/>
      <c r="D2" s="72"/>
      <c r="E2" s="72"/>
      <c r="F2" s="72"/>
      <c r="G2" s="72"/>
    </row>
    <row r="3" spans="1:7" x14ac:dyDescent="0.25">
      <c r="A3" s="3">
        <v>1</v>
      </c>
      <c r="B3" s="3"/>
      <c r="C3" s="73" t="s">
        <v>3</v>
      </c>
      <c r="D3" s="73"/>
      <c r="E3" s="73"/>
      <c r="F3" s="73">
        <v>1989</v>
      </c>
      <c r="G3" s="73"/>
    </row>
    <row r="4" spans="1:7" x14ac:dyDescent="0.25">
      <c r="A4" s="3">
        <v>2</v>
      </c>
      <c r="B4" s="3"/>
      <c r="C4" s="73" t="s">
        <v>4</v>
      </c>
      <c r="D4" s="73"/>
      <c r="E4" s="73"/>
      <c r="F4" s="73">
        <v>9</v>
      </c>
      <c r="G4" s="73"/>
    </row>
    <row r="5" spans="1:7" x14ac:dyDescent="0.25">
      <c r="A5" s="3">
        <v>3</v>
      </c>
      <c r="B5" s="3"/>
      <c r="C5" s="73" t="s">
        <v>5</v>
      </c>
      <c r="D5" s="73"/>
      <c r="E5" s="73"/>
      <c r="F5" s="73">
        <v>68</v>
      </c>
      <c r="G5" s="73"/>
    </row>
    <row r="6" spans="1:7" ht="15" customHeight="1" x14ac:dyDescent="0.25">
      <c r="A6" s="3">
        <v>4</v>
      </c>
      <c r="B6" s="3"/>
      <c r="C6" s="73" t="s">
        <v>6</v>
      </c>
      <c r="D6" s="73"/>
      <c r="E6" s="73"/>
      <c r="F6" s="73">
        <f>E22</f>
        <v>4520</v>
      </c>
      <c r="G6" s="73"/>
    </row>
    <row r="7" spans="1:7" ht="15" customHeight="1" x14ac:dyDescent="0.25">
      <c r="A7" s="3">
        <v>5</v>
      </c>
      <c r="B7" s="3"/>
      <c r="C7" s="73" t="s">
        <v>7</v>
      </c>
      <c r="D7" s="73"/>
      <c r="E7" s="73"/>
      <c r="F7" s="73">
        <v>88</v>
      </c>
      <c r="G7" s="73"/>
    </row>
    <row r="8" spans="1:7" ht="29.4" customHeight="1" x14ac:dyDescent="0.25">
      <c r="A8" s="3">
        <v>6</v>
      </c>
      <c r="B8" s="3"/>
      <c r="C8" s="73" t="s">
        <v>8</v>
      </c>
      <c r="D8" s="73"/>
      <c r="E8" s="73"/>
      <c r="F8" s="73">
        <v>559.29999999999995</v>
      </c>
      <c r="G8" s="73"/>
    </row>
    <row r="9" spans="1:7" ht="40.799999999999997" customHeight="1" x14ac:dyDescent="0.25">
      <c r="A9" s="3">
        <v>7</v>
      </c>
      <c r="B9" s="3"/>
      <c r="C9" s="74" t="s">
        <v>9</v>
      </c>
      <c r="D9" s="74"/>
      <c r="E9" s="74"/>
      <c r="F9" s="74" t="s">
        <v>10</v>
      </c>
      <c r="G9" s="74"/>
    </row>
    <row r="10" spans="1:7" x14ac:dyDescent="0.25">
      <c r="A10" s="3">
        <v>8</v>
      </c>
      <c r="B10" s="3"/>
      <c r="C10" s="73" t="s">
        <v>11</v>
      </c>
      <c r="D10" s="73"/>
      <c r="E10" s="73"/>
      <c r="F10" s="73" t="s">
        <v>12</v>
      </c>
      <c r="G10" s="73"/>
    </row>
    <row r="11" spans="1:7" x14ac:dyDescent="0.25">
      <c r="A11" s="3">
        <v>9</v>
      </c>
      <c r="B11" s="3"/>
      <c r="C11" s="73" t="s">
        <v>13</v>
      </c>
      <c r="D11" s="73"/>
      <c r="E11" s="73"/>
      <c r="F11" s="74" t="s">
        <v>12</v>
      </c>
      <c r="G11" s="74"/>
    </row>
    <row r="12" spans="1:7" ht="30.6" customHeight="1" x14ac:dyDescent="0.25">
      <c r="A12" s="3">
        <v>10</v>
      </c>
      <c r="B12" s="3"/>
      <c r="C12" s="73" t="s">
        <v>14</v>
      </c>
      <c r="D12" s="73"/>
      <c r="E12" s="73"/>
      <c r="F12" s="74" t="s">
        <v>12</v>
      </c>
      <c r="G12" s="74"/>
    </row>
    <row r="13" spans="1:7" ht="30.75" customHeight="1" x14ac:dyDescent="0.25">
      <c r="A13" s="3">
        <v>11</v>
      </c>
      <c r="B13" s="3"/>
      <c r="C13" s="73" t="s">
        <v>15</v>
      </c>
      <c r="D13" s="73"/>
      <c r="E13" s="73"/>
      <c r="F13" s="74" t="s">
        <v>16</v>
      </c>
      <c r="G13" s="74"/>
    </row>
    <row r="14" spans="1:7" ht="60.6" customHeight="1" x14ac:dyDescent="0.25">
      <c r="A14" s="3">
        <v>12</v>
      </c>
      <c r="B14" s="3"/>
      <c r="C14" s="74" t="s">
        <v>17</v>
      </c>
      <c r="D14" s="74"/>
      <c r="E14" s="74"/>
      <c r="F14" s="75" t="s">
        <v>18</v>
      </c>
      <c r="G14" s="75"/>
    </row>
    <row r="15" spans="1:7" ht="22.5" customHeight="1" x14ac:dyDescent="0.25">
      <c r="A15" s="71" t="s">
        <v>19</v>
      </c>
      <c r="B15" s="71"/>
      <c r="C15" s="71"/>
      <c r="D15" s="71"/>
      <c r="E15" s="71"/>
      <c r="F15" s="71"/>
      <c r="G15" s="71"/>
    </row>
    <row r="16" spans="1:7" s="60" customFormat="1" ht="56.4" customHeight="1" x14ac:dyDescent="0.25">
      <c r="A16" s="58">
        <v>1</v>
      </c>
      <c r="B16" s="59"/>
      <c r="C16" s="59"/>
      <c r="D16" s="76" t="s">
        <v>20</v>
      </c>
      <c r="E16" s="77"/>
      <c r="F16" s="78" t="s">
        <v>42</v>
      </c>
      <c r="G16" s="78"/>
    </row>
    <row r="17" spans="1:8" s="13" customFormat="1" ht="15.75" customHeight="1" x14ac:dyDescent="0.25">
      <c r="A17" s="79" t="s">
        <v>21</v>
      </c>
      <c r="B17" s="79"/>
      <c r="C17" s="80"/>
      <c r="D17" s="80"/>
      <c r="E17" s="80"/>
      <c r="F17" s="80"/>
      <c r="G17" s="80"/>
    </row>
    <row r="18" spans="1:8" s="13" customFormat="1" ht="15" customHeight="1" x14ac:dyDescent="0.25">
      <c r="A18" s="81" t="s">
        <v>22</v>
      </c>
      <c r="B18" s="81"/>
      <c r="C18" s="80"/>
      <c r="D18" s="80"/>
      <c r="E18" s="80"/>
      <c r="F18" s="80"/>
      <c r="G18" s="80"/>
    </row>
    <row r="19" spans="1:8" s="14" customFormat="1" ht="30.75" customHeight="1" x14ac:dyDescent="0.25">
      <c r="A19" s="82" t="s">
        <v>54</v>
      </c>
      <c r="B19" s="82"/>
      <c r="C19" s="83"/>
      <c r="D19" s="83"/>
      <c r="E19" s="83"/>
      <c r="F19" s="83"/>
      <c r="G19" s="83"/>
    </row>
    <row r="20" spans="1:8" s="13" customFormat="1" ht="14.4" customHeight="1" x14ac:dyDescent="0.25">
      <c r="A20" s="84" t="s">
        <v>23</v>
      </c>
      <c r="B20" s="84"/>
      <c r="C20" s="80"/>
      <c r="D20" s="80"/>
      <c r="E20" s="80"/>
      <c r="F20" s="80"/>
      <c r="G20" s="80"/>
    </row>
    <row r="21" spans="1:8" s="13" customFormat="1" x14ac:dyDescent="0.25">
      <c r="A21" s="5" t="s">
        <v>46</v>
      </c>
      <c r="B21" s="5"/>
      <c r="C21" s="18"/>
      <c r="D21" s="12"/>
      <c r="E21" s="15"/>
      <c r="F21" s="12"/>
      <c r="G21" s="12"/>
    </row>
    <row r="22" spans="1:8" s="13" customFormat="1" x14ac:dyDescent="0.25">
      <c r="A22" s="5" t="s">
        <v>41</v>
      </c>
      <c r="B22" s="5"/>
      <c r="C22" s="18"/>
      <c r="D22" s="12"/>
      <c r="E22" s="57">
        <v>4520</v>
      </c>
      <c r="F22" s="12"/>
      <c r="G22" s="12"/>
    </row>
    <row r="23" spans="1:8" s="13" customFormat="1" x14ac:dyDescent="0.25">
      <c r="A23" s="5" t="s">
        <v>47</v>
      </c>
      <c r="B23" s="5"/>
      <c r="C23" s="18"/>
      <c r="D23" s="12"/>
      <c r="E23" s="15"/>
      <c r="F23" s="12"/>
      <c r="G23" s="12"/>
    </row>
    <row r="24" spans="1:8" s="13" customFormat="1" x14ac:dyDescent="0.25">
      <c r="A24" s="5" t="s">
        <v>48</v>
      </c>
      <c r="B24" s="5"/>
      <c r="C24" s="18"/>
      <c r="D24" s="12"/>
      <c r="E24" s="15"/>
      <c r="F24" s="12"/>
      <c r="G24" s="12"/>
    </row>
    <row r="25" spans="1:8" s="13" customFormat="1" ht="24" customHeight="1" x14ac:dyDescent="0.25">
      <c r="A25" s="85" t="s">
        <v>24</v>
      </c>
      <c r="B25" s="85"/>
      <c r="C25" s="86"/>
      <c r="D25" s="86"/>
      <c r="E25" s="86"/>
      <c r="F25" s="86"/>
      <c r="G25" s="86"/>
    </row>
    <row r="26" spans="1:8" s="23" customFormat="1" ht="72.599999999999994" customHeight="1" x14ac:dyDescent="0.3">
      <c r="A26" s="19" t="s">
        <v>55</v>
      </c>
      <c r="B26" s="20" t="s">
        <v>43</v>
      </c>
      <c r="C26" s="16" t="s">
        <v>56</v>
      </c>
      <c r="D26" s="16" t="s">
        <v>57</v>
      </c>
      <c r="E26" s="19" t="s">
        <v>25</v>
      </c>
      <c r="F26" s="21" t="s">
        <v>58</v>
      </c>
      <c r="G26" s="22" t="s">
        <v>26</v>
      </c>
    </row>
    <row r="27" spans="1:8" s="13" customFormat="1" ht="40.200000000000003" customHeight="1" x14ac:dyDescent="0.25">
      <c r="A27" s="6">
        <v>203175.17000000004</v>
      </c>
      <c r="B27" s="61" t="s">
        <v>59</v>
      </c>
      <c r="C27" s="7">
        <f>498627.83+8400+54240</f>
        <v>561267.83000000007</v>
      </c>
      <c r="D27" s="7">
        <f>484033.67+8076.69+54109.76</f>
        <v>546220.12</v>
      </c>
      <c r="E27" s="7">
        <f>C27</f>
        <v>561267.83000000007</v>
      </c>
      <c r="F27" s="6">
        <f t="shared" ref="F27:F31" si="0">A27+C27-D27</f>
        <v>218222.88000000012</v>
      </c>
      <c r="G27" s="8" t="s">
        <v>50</v>
      </c>
      <c r="H27" s="92"/>
    </row>
    <row r="28" spans="1:8" s="13" customFormat="1" ht="18.75" customHeight="1" x14ac:dyDescent="0.25">
      <c r="A28" s="6">
        <v>29004.879999999859</v>
      </c>
      <c r="B28" s="62">
        <v>3.15</v>
      </c>
      <c r="C28" s="7">
        <v>138768.9</v>
      </c>
      <c r="D28" s="7">
        <v>144627.43</v>
      </c>
      <c r="E28" s="7">
        <f t="shared" ref="E28:E29" si="1">C28</f>
        <v>138768.9</v>
      </c>
      <c r="F28" s="6">
        <f t="shared" si="0"/>
        <v>23146.34999999986</v>
      </c>
      <c r="G28" s="8" t="s">
        <v>27</v>
      </c>
      <c r="H28" s="92"/>
    </row>
    <row r="29" spans="1:8" s="13" customFormat="1" ht="44.25" customHeight="1" x14ac:dyDescent="0.25">
      <c r="A29" s="6">
        <v>-21276.949999999895</v>
      </c>
      <c r="B29" s="63">
        <v>4.5999999999999996</v>
      </c>
      <c r="C29" s="7">
        <v>249504.12</v>
      </c>
      <c r="D29" s="7">
        <v>247501.9</v>
      </c>
      <c r="E29" s="7">
        <f t="shared" si="1"/>
        <v>249504.12</v>
      </c>
      <c r="F29" s="6">
        <f t="shared" si="0"/>
        <v>-19274.729999999894</v>
      </c>
      <c r="G29" s="8" t="s">
        <v>28</v>
      </c>
      <c r="H29" s="92"/>
    </row>
    <row r="30" spans="1:8" s="13" customFormat="1" ht="30" customHeight="1" x14ac:dyDescent="0.25">
      <c r="A30" s="6">
        <v>7384.3300000000163</v>
      </c>
      <c r="B30" s="62">
        <v>1.82</v>
      </c>
      <c r="C30" s="7">
        <v>98537.64</v>
      </c>
      <c r="D30" s="7">
        <v>72769.56</v>
      </c>
      <c r="E30" s="9">
        <f>E42</f>
        <v>114573.44</v>
      </c>
      <c r="F30" s="6">
        <f t="shared" si="0"/>
        <v>33152.410000000018</v>
      </c>
      <c r="G30" s="8" t="s">
        <v>29</v>
      </c>
      <c r="H30" s="92"/>
    </row>
    <row r="31" spans="1:8" s="13" customFormat="1" ht="26.25" customHeight="1" x14ac:dyDescent="0.25">
      <c r="A31" s="6">
        <v>5243.16</v>
      </c>
      <c r="B31" s="6"/>
      <c r="C31" s="7"/>
      <c r="D31" s="7"/>
      <c r="E31" s="9"/>
      <c r="F31" s="6">
        <f t="shared" si="0"/>
        <v>5243.16</v>
      </c>
      <c r="G31" s="8" t="s">
        <v>49</v>
      </c>
    </row>
    <row r="32" spans="1:8" s="13" customFormat="1" ht="27" customHeight="1" x14ac:dyDescent="0.25">
      <c r="A32" s="24">
        <f>A27+A28+A29+A30+A31</f>
        <v>223530.59000000003</v>
      </c>
      <c r="B32" s="24"/>
      <c r="C32" s="24">
        <f>C27+C28+C29+C30+C31</f>
        <v>1048078.4900000001</v>
      </c>
      <c r="D32" s="24">
        <f>D27+D28+D29+D30+D31</f>
        <v>1011119.01</v>
      </c>
      <c r="E32" s="24">
        <f>E27+E28+E29+E30+E31</f>
        <v>1064114.29</v>
      </c>
      <c r="F32" s="24">
        <f>F27+F28+F29+F30+F31</f>
        <v>260490.07000000009</v>
      </c>
      <c r="G32" s="25" t="s">
        <v>30</v>
      </c>
    </row>
    <row r="33" spans="1:8" s="13" customFormat="1" x14ac:dyDescent="0.25">
      <c r="A33" s="89" t="s">
        <v>31</v>
      </c>
      <c r="B33" s="89"/>
      <c r="C33" s="80"/>
      <c r="D33" s="80"/>
      <c r="E33" s="80"/>
      <c r="F33" s="80"/>
      <c r="G33" s="5"/>
    </row>
    <row r="34" spans="1:8" s="23" customFormat="1" ht="73.5" customHeight="1" x14ac:dyDescent="0.3">
      <c r="A34" s="19" t="s">
        <v>55</v>
      </c>
      <c r="B34" s="19"/>
      <c r="C34" s="17" t="s">
        <v>56</v>
      </c>
      <c r="D34" s="17" t="s">
        <v>57</v>
      </c>
      <c r="E34" s="19" t="s">
        <v>25</v>
      </c>
      <c r="F34" s="21" t="s">
        <v>58</v>
      </c>
      <c r="G34" s="16" t="s">
        <v>32</v>
      </c>
    </row>
    <row r="35" spans="1:8" s="23" customFormat="1" ht="28.8" customHeight="1" x14ac:dyDescent="0.3">
      <c r="A35" s="55">
        <v>87615.339999999967</v>
      </c>
      <c r="B35" s="55"/>
      <c r="C35" s="55">
        <v>411610</v>
      </c>
      <c r="D35" s="55">
        <v>398184.12</v>
      </c>
      <c r="E35" s="55">
        <f>D35</f>
        <v>398184.12</v>
      </c>
      <c r="F35" s="55">
        <f t="shared" ref="F35:F38" si="2">A35+C35-D35</f>
        <v>101041.21999999997</v>
      </c>
      <c r="G35" s="21" t="s">
        <v>33</v>
      </c>
    </row>
    <row r="36" spans="1:8" s="13" customFormat="1" ht="15.75" customHeight="1" x14ac:dyDescent="0.25">
      <c r="A36" s="6">
        <v>283690.22000000003</v>
      </c>
      <c r="B36" s="6"/>
      <c r="C36" s="6">
        <v>629578.43999999994</v>
      </c>
      <c r="D36" s="6">
        <v>581096.42000000004</v>
      </c>
      <c r="E36" s="6">
        <f t="shared" ref="E36:E38" si="3">D36</f>
        <v>581096.42000000004</v>
      </c>
      <c r="F36" s="6">
        <f t="shared" si="2"/>
        <v>332172.23999999987</v>
      </c>
      <c r="G36" s="8" t="s">
        <v>34</v>
      </c>
    </row>
    <row r="37" spans="1:8" s="13" customFormat="1" ht="16.5" customHeight="1" x14ac:dyDescent="0.25">
      <c r="A37" s="6">
        <v>444024.02</v>
      </c>
      <c r="B37" s="6"/>
      <c r="C37" s="6">
        <v>1437363.92</v>
      </c>
      <c r="D37" s="6">
        <v>1374094.44</v>
      </c>
      <c r="E37" s="6">
        <f t="shared" si="3"/>
        <v>1374094.44</v>
      </c>
      <c r="F37" s="6">
        <f t="shared" si="2"/>
        <v>507293.5</v>
      </c>
      <c r="G37" s="8" t="s">
        <v>35</v>
      </c>
    </row>
    <row r="38" spans="1:8" s="23" customFormat="1" ht="39" customHeight="1" x14ac:dyDescent="0.3">
      <c r="A38" s="55">
        <v>59354.489999999991</v>
      </c>
      <c r="B38" s="55"/>
      <c r="C38" s="55">
        <v>598045.69999999995</v>
      </c>
      <c r="D38" s="55">
        <v>563839.78</v>
      </c>
      <c r="E38" s="55">
        <f t="shared" si="3"/>
        <v>563839.78</v>
      </c>
      <c r="F38" s="55">
        <f t="shared" si="2"/>
        <v>93560.409999999916</v>
      </c>
      <c r="G38" s="21" t="s">
        <v>36</v>
      </c>
    </row>
    <row r="39" spans="1:8" s="13" customFormat="1" x14ac:dyDescent="0.25">
      <c r="A39" s="24">
        <f>A35+A36+A37+A38</f>
        <v>874684.07000000007</v>
      </c>
      <c r="B39" s="24"/>
      <c r="C39" s="24">
        <f t="shared" ref="C39:F39" si="4">C35+C36+C37+C38</f>
        <v>3076598.0599999996</v>
      </c>
      <c r="D39" s="24">
        <f t="shared" si="4"/>
        <v>2917214.76</v>
      </c>
      <c r="E39" s="24">
        <f t="shared" si="4"/>
        <v>2917214.76</v>
      </c>
      <c r="F39" s="24">
        <f t="shared" si="4"/>
        <v>1034067.3699999998</v>
      </c>
      <c r="G39" s="25" t="s">
        <v>0</v>
      </c>
    </row>
    <row r="40" spans="1:8" s="5" customFormat="1" ht="30" customHeight="1" x14ac:dyDescent="0.25">
      <c r="A40" s="90" t="s">
        <v>37</v>
      </c>
      <c r="B40" s="90"/>
      <c r="C40" s="91"/>
      <c r="D40" s="91"/>
      <c r="E40" s="91"/>
      <c r="F40" s="91"/>
      <c r="G40" s="91"/>
    </row>
    <row r="41" spans="1:8" s="34" customFormat="1" ht="71.400000000000006" customHeight="1" x14ac:dyDescent="0.25">
      <c r="A41" s="31" t="s">
        <v>38</v>
      </c>
      <c r="B41" s="32" t="s">
        <v>52</v>
      </c>
      <c r="C41" s="33"/>
      <c r="D41" s="33" t="s">
        <v>39</v>
      </c>
      <c r="E41" s="33" t="s">
        <v>63</v>
      </c>
      <c r="F41" s="32" t="s">
        <v>53</v>
      </c>
    </row>
    <row r="42" spans="1:8" s="41" customFormat="1" ht="26.4" customHeight="1" x14ac:dyDescent="0.3">
      <c r="A42" s="35"/>
      <c r="B42" s="38">
        <v>63516.350000000064</v>
      </c>
      <c r="C42" s="36"/>
      <c r="D42" s="36" t="s">
        <v>40</v>
      </c>
      <c r="E42" s="37">
        <f>E43+E44+E45+E46</f>
        <v>114573.44</v>
      </c>
      <c r="F42" s="38">
        <f>B42+D30-E42</f>
        <v>21712.470000000059</v>
      </c>
      <c r="G42" s="39"/>
      <c r="H42" s="40"/>
    </row>
    <row r="43" spans="1:8" s="44" customFormat="1" ht="25.2" customHeight="1" x14ac:dyDescent="0.25">
      <c r="A43" s="42">
        <v>1</v>
      </c>
      <c r="B43" s="43"/>
      <c r="C43" s="50" t="s">
        <v>60</v>
      </c>
      <c r="D43" s="53" t="s">
        <v>66</v>
      </c>
      <c r="E43" s="51">
        <v>98018.71</v>
      </c>
      <c r="F43" s="30"/>
    </row>
    <row r="44" spans="1:8" s="4" customFormat="1" ht="38.4" customHeight="1" x14ac:dyDescent="0.25">
      <c r="A44" s="29">
        <v>2</v>
      </c>
      <c r="B44" s="1"/>
      <c r="C44" s="50" t="s">
        <v>61</v>
      </c>
      <c r="D44" s="53" t="s">
        <v>67</v>
      </c>
      <c r="E44" s="51">
        <v>7949.73</v>
      </c>
      <c r="F44" s="27"/>
    </row>
    <row r="45" spans="1:8" s="14" customFormat="1" ht="22.2" customHeight="1" x14ac:dyDescent="0.25">
      <c r="A45" s="29">
        <v>3</v>
      </c>
      <c r="B45" s="26"/>
      <c r="C45" s="49" t="s">
        <v>62</v>
      </c>
      <c r="D45" s="28" t="s">
        <v>64</v>
      </c>
      <c r="E45" s="51">
        <v>2800</v>
      </c>
      <c r="F45" s="27"/>
    </row>
    <row r="46" spans="1:8" s="48" customFormat="1" ht="36" customHeight="1" x14ac:dyDescent="0.25">
      <c r="A46" s="29">
        <v>4</v>
      </c>
      <c r="B46" s="26"/>
      <c r="C46" s="49" t="s">
        <v>62</v>
      </c>
      <c r="D46" s="52" t="s">
        <v>65</v>
      </c>
      <c r="E46" s="51">
        <f>1350*2+180+1350*2+225</f>
        <v>5805</v>
      </c>
      <c r="F46" s="27"/>
    </row>
    <row r="47" spans="1:8" s="46" customFormat="1" ht="39" customHeight="1" x14ac:dyDescent="0.3">
      <c r="A47" s="64" t="s">
        <v>44</v>
      </c>
      <c r="B47" s="56"/>
      <c r="C47" s="65" t="s">
        <v>45</v>
      </c>
      <c r="D47" s="65" t="s">
        <v>57</v>
      </c>
      <c r="E47" s="66" t="s">
        <v>51</v>
      </c>
      <c r="F47" s="54"/>
    </row>
    <row r="48" spans="1:8" s="46" customFormat="1" ht="22.2" customHeight="1" x14ac:dyDescent="0.3">
      <c r="A48" s="67"/>
      <c r="B48" s="56"/>
      <c r="C48" s="68">
        <v>11400</v>
      </c>
      <c r="D48" s="68">
        <v>11400</v>
      </c>
      <c r="E48" s="69">
        <f>D48+C48</f>
        <v>22800</v>
      </c>
      <c r="F48" s="45"/>
    </row>
    <row r="49" spans="1:8" ht="25.8" customHeight="1" x14ac:dyDescent="0.25">
      <c r="A49" s="87" t="s">
        <v>70</v>
      </c>
      <c r="B49" s="87"/>
      <c r="C49" s="87"/>
      <c r="D49" s="87"/>
      <c r="E49" s="87"/>
      <c r="F49" s="87"/>
      <c r="G49" s="47"/>
      <c r="H49" s="47"/>
    </row>
    <row r="50" spans="1:8" ht="145.19999999999999" customHeight="1" x14ac:dyDescent="0.25">
      <c r="A50" s="88" t="s">
        <v>68</v>
      </c>
      <c r="B50" s="88"/>
      <c r="C50" s="88"/>
      <c r="D50" s="88"/>
      <c r="E50" s="88"/>
      <c r="F50" s="88"/>
      <c r="G50" s="47"/>
      <c r="H50" s="47"/>
    </row>
    <row r="51" spans="1:8" ht="27" customHeight="1" x14ac:dyDescent="0.25">
      <c r="A51" s="88" t="s">
        <v>69</v>
      </c>
      <c r="B51" s="88"/>
      <c r="C51" s="88"/>
      <c r="D51" s="88"/>
      <c r="E51" s="88"/>
      <c r="F51" s="88"/>
      <c r="G51" s="88"/>
      <c r="H51" s="47"/>
    </row>
    <row r="54" spans="1:8" x14ac:dyDescent="0.25">
      <c r="C54" s="11"/>
    </row>
    <row r="55" spans="1:8" x14ac:dyDescent="0.25">
      <c r="C55" s="11"/>
      <c r="D55" s="11"/>
    </row>
  </sheetData>
  <mergeCells count="39">
    <mergeCell ref="A49:F49"/>
    <mergeCell ref="A50:F50"/>
    <mergeCell ref="A51:G51"/>
    <mergeCell ref="A33:F33"/>
    <mergeCell ref="A40:G40"/>
    <mergeCell ref="A17:G17"/>
    <mergeCell ref="A18:G18"/>
    <mergeCell ref="A19:G19"/>
    <mergeCell ref="A20:G20"/>
    <mergeCell ref="A25:G25"/>
    <mergeCell ref="C11:E11"/>
    <mergeCell ref="F11:G11"/>
    <mergeCell ref="C12:E12"/>
    <mergeCell ref="F12:G12"/>
    <mergeCell ref="C13:E13"/>
    <mergeCell ref="F13:G13"/>
    <mergeCell ref="C14:E14"/>
    <mergeCell ref="F14:G14"/>
    <mergeCell ref="A15:G15"/>
    <mergeCell ref="D16:E16"/>
    <mergeCell ref="F16:G16"/>
    <mergeCell ref="C8:E8"/>
    <mergeCell ref="F8:G8"/>
    <mergeCell ref="C9:E9"/>
    <mergeCell ref="F9:G9"/>
    <mergeCell ref="C10:E10"/>
    <mergeCell ref="F10:G10"/>
    <mergeCell ref="C5:E5"/>
    <mergeCell ref="F5:G5"/>
    <mergeCell ref="C6:E6"/>
    <mergeCell ref="F6:G6"/>
    <mergeCell ref="C7:E7"/>
    <mergeCell ref="F7:G7"/>
    <mergeCell ref="A1:G1"/>
    <mergeCell ref="A2:G2"/>
    <mergeCell ref="C3:E3"/>
    <mergeCell ref="F3:G3"/>
    <mergeCell ref="C4:E4"/>
    <mergeCell ref="F4:G4"/>
  </mergeCells>
  <pageMargins left="0.31496062992125984" right="0.11811023622047245" top="0" bottom="0" header="0.31496062992125984" footer="0.31496062992125984"/>
  <pageSetup paperSize="9" scale="82" orientation="portrait" horizontalDpi="180" verticalDpi="180" r:id="rId1"/>
  <rowBreaks count="2" manualBreakCount="2">
    <brk id="16" max="16383" man="1"/>
    <brk id="48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2018</vt:lpstr>
      <vt:lpstr>Лист1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2019-03-22T13:11:32Z</dcterms:modified>
</cp:coreProperties>
</file>