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/>
  </bookViews>
  <sheets>
    <sheet name="2018" sheetId="9" r:id="rId1"/>
    <sheet name="Лист1" sheetId="1" r:id="rId2"/>
  </sheets>
  <definedNames>
    <definedName name="_xlnm.Print_Area" localSheetId="0">'2018'!$A$1:$G$58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9" l="1"/>
  <c r="E43" i="9" l="1"/>
  <c r="D28" i="9" l="1"/>
  <c r="C28" i="9"/>
  <c r="E31" i="9" l="1"/>
  <c r="F43" i="9" s="1"/>
  <c r="E39" i="9"/>
  <c r="E38" i="9"/>
  <c r="E37" i="9"/>
  <c r="D40" i="9"/>
  <c r="C40" i="9"/>
  <c r="M32" i="9"/>
  <c r="K32" i="9"/>
  <c r="D33" i="9"/>
  <c r="N31" i="9"/>
  <c r="N32" i="9" s="1"/>
  <c r="L31" i="9"/>
  <c r="L32" i="9" s="1"/>
  <c r="E30" i="9"/>
  <c r="E29" i="9"/>
  <c r="C33" i="9"/>
  <c r="F6" i="9"/>
  <c r="O31" i="9" l="1"/>
  <c r="C50" i="9" s="1"/>
  <c r="E36" i="9"/>
  <c r="E40" i="9" s="1"/>
  <c r="E28" i="9"/>
  <c r="E33" i="9" s="1"/>
  <c r="D50" i="9" l="1"/>
  <c r="E50" i="9" s="1"/>
  <c r="F50" i="9"/>
  <c r="F37" i="9" l="1"/>
  <c r="F38" i="9"/>
  <c r="F30" i="9"/>
  <c r="F32" i="9"/>
  <c r="F28" i="9" l="1"/>
  <c r="F31" i="9"/>
  <c r="F36" i="9"/>
  <c r="F29" i="9"/>
  <c r="F33" i="9" l="1"/>
  <c r="A33" i="9"/>
  <c r="F39" i="9" l="1"/>
  <c r="F40" i="9" s="1"/>
  <c r="A40" i="9"/>
</calcChain>
</file>

<file path=xl/sharedStrings.xml><?xml version="1.0" encoding="utf-8"?>
<sst xmlns="http://schemas.openxmlformats.org/spreadsheetml/2006/main" count="84" uniqueCount="77">
  <si>
    <t>Итого</t>
  </si>
  <si>
    <t>Генерала Попова 24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</si>
  <si>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</si>
  <si>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</si>
  <si>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</si>
  <si>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</si>
  <si>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</si>
  <si>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</si>
  <si>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</si>
  <si>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</si>
  <si>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</si>
  <si>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</si>
  <si>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</si>
  <si>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</si>
  <si>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</si>
  <si>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</si>
  <si>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панельный 3-х подъездный дом</t>
  </si>
  <si>
    <t>системы инжинерно- технического обеспечения</t>
  </si>
  <si>
    <t>дом с центральным отоплением через 3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</si>
  <si>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</si>
  <si>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</si>
  <si>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</si>
  <si>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</si>
  <si>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</si>
  <si>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</si>
  <si>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</si>
  <si>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</si>
  <si>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 + мусоропровод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</si>
  <si>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</si>
  <si>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</si>
  <si>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</si>
  <si>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 xml:space="preserve">Итого 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</si>
  <si>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</si>
  <si>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</si>
  <si>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</si>
  <si>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</si>
  <si>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</si>
  <si>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</si>
  <si>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</si>
  <si>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</si>
  <si>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</si>
  <si>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</si>
  <si>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</si>
  <si>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 xml:space="preserve">Общая площадь площадь жилых помещений </t>
  </si>
  <si>
    <t>мтс</t>
  </si>
  <si>
    <t>макснет</t>
  </si>
  <si>
    <t>вымпелком</t>
  </si>
  <si>
    <t>всего</t>
  </si>
  <si>
    <t>оборудование МТС+ МАКСНЕТ+РОСТЕЛЕКОМ+Вымпелком</t>
  </si>
  <si>
    <t>Тарифы</t>
  </si>
  <si>
    <t>Итого остаток по тек. ремонту,  руб.</t>
  </si>
  <si>
    <t>Провайдеры:</t>
  </si>
  <si>
    <t>Ростелеком</t>
  </si>
  <si>
    <t>7,97+0,92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</si>
  <si>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Генерала Попова д. 24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</si>
  <si>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108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</si>
  <si>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1987</t>
    </r>
  </si>
  <si>
    <t>Козырек примыкание</t>
  </si>
  <si>
    <t xml:space="preserve"> средств в 2016г., руб</t>
  </si>
  <si>
    <t xml:space="preserve"> средств в 2017г., руб</t>
  </si>
  <si>
    <t>ПЕРЕД СОБСТВЕННИКАМИ ПОМЕЩЕНИЙ О ВЫПОЛНЕНИИ ДОГОВОРА УПРАВЛЕНИЯ № 01-30/11-09 от 01.10.2009г. ЗА 2018 год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</si>
  <si>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</si>
  <si>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</si>
  <si>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</si>
  <si>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</si>
  <si>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Остаток по тек. ремонту, на январь 2018 руб.</t>
  </si>
  <si>
    <t xml:space="preserve"> средств в 2018г., руб</t>
  </si>
  <si>
    <t>Ремонт общего имущества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</si>
  <si>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</si>
  <si>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</si>
  <si>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равен1589244,23 руб., в т.ч. по кв. 5,6,22,39,47,57,62,73,98,99,103,106,201</t>
  </si>
  <si>
    <t>Ремонт кровли и лоджии межпанель. Швы кв. 69</t>
  </si>
  <si>
    <t>Дезинсекционные услуги</t>
  </si>
  <si>
    <t>Ремонт кровли  лоджии межпанель. Швы кв. 105</t>
  </si>
  <si>
    <t>Акт внеплан. осм.-механиз. уборка</t>
  </si>
  <si>
    <t>07.03.2018-2час,  10.12.2018г.-1,08час, 29.12.2018-1час,17.01.2019,31.01.2019-2,5ч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</si>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</sst>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9" fillId="3" borderId="1"/>
  </cellStyleXfs>
  <cellXfs count="96">
    <xf numFmtId="0" fontId="0" fillId="0" borderId="0" xfId="0"/>
    <xf numFmtId="0" fontId="4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7" fillId="0" borderId="2" xfId="2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2" fontId="6" fillId="0" borderId="0" xfId="2" applyNumberFormat="1" applyFont="1" applyAlignment="1">
      <alignment horizontal="right" vertical="center" wrapText="1"/>
    </xf>
    <xf numFmtId="0" fontId="7" fillId="0" borderId="1" xfId="2" applyFont="1" applyBorder="1" applyAlignment="1">
      <alignment horizontal="right" vertical="center" wrapText="1"/>
    </xf>
    <xf numFmtId="0" fontId="10" fillId="0" borderId="0" xfId="2" applyFont="1"/>
    <xf numFmtId="2" fontId="11" fillId="0" borderId="0" xfId="2" applyNumberFormat="1" applyFont="1"/>
    <xf numFmtId="0" fontId="11" fillId="0" borderId="0" xfId="2" applyFont="1"/>
    <xf numFmtId="0" fontId="12" fillId="3" borderId="0" xfId="2" applyFont="1" applyFill="1"/>
    <xf numFmtId="0" fontId="10" fillId="0" borderId="0" xfId="2" applyFont="1" applyAlignment="1">
      <alignment wrapText="1"/>
    </xf>
    <xf numFmtId="0" fontId="13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Alignment="1"/>
    <xf numFmtId="0" fontId="15" fillId="0" borderId="0" xfId="2" applyFont="1" applyAlignment="1"/>
    <xf numFmtId="0" fontId="16" fillId="0" borderId="0" xfId="2" applyFont="1" applyAlignment="1"/>
    <xf numFmtId="0" fontId="17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2" fontId="10" fillId="0" borderId="1" xfId="2" applyNumberFormat="1" applyFont="1" applyBorder="1"/>
    <xf numFmtId="2" fontId="18" fillId="0" borderId="1" xfId="0" applyNumberFormat="1" applyFont="1" applyBorder="1" applyAlignment="1">
      <alignment horizontal="right"/>
    </xf>
    <xf numFmtId="2" fontId="10" fillId="0" borderId="1" xfId="2" applyNumberFormat="1" applyFont="1" applyFill="1" applyBorder="1"/>
    <xf numFmtId="0" fontId="10" fillId="0" borderId="1" xfId="2" applyFont="1" applyBorder="1" applyAlignment="1">
      <alignment wrapText="1"/>
    </xf>
    <xf numFmtId="2" fontId="18" fillId="0" borderId="1" xfId="0" applyNumberFormat="1" applyFont="1" applyBorder="1"/>
    <xf numFmtId="2" fontId="10" fillId="2" borderId="1" xfId="2" applyNumberFormat="1" applyFont="1" applyFill="1" applyBorder="1"/>
    <xf numFmtId="2" fontId="10" fillId="3" borderId="1" xfId="2" applyNumberFormat="1" applyFont="1" applyFill="1" applyBorder="1"/>
    <xf numFmtId="2" fontId="12" fillId="0" borderId="1" xfId="2" applyNumberFormat="1" applyFont="1" applyBorder="1"/>
    <xf numFmtId="0" fontId="12" fillId="0" borderId="1" xfId="2" applyFont="1" applyBorder="1" applyAlignment="1">
      <alignment wrapText="1"/>
    </xf>
    <xf numFmtId="0" fontId="10" fillId="0" borderId="0" xfId="2" applyFont="1" applyAlignment="1">
      <alignment horizontal="right" vertical="center" wrapText="1"/>
    </xf>
    <xf numFmtId="4" fontId="17" fillId="4" borderId="1" xfId="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12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vertical="center"/>
    </xf>
    <xf numFmtId="4" fontId="12" fillId="0" borderId="1" xfId="2" applyNumberFormat="1" applyFont="1" applyBorder="1" applyAlignment="1">
      <alignment horizontal="center" vertical="center" wrapText="1"/>
    </xf>
    <xf numFmtId="4" fontId="11" fillId="2" borderId="1" xfId="2" applyNumberFormat="1" applyFont="1" applyFill="1" applyBorder="1" applyAlignment="1">
      <alignment horizontal="center" vertical="center"/>
    </xf>
    <xf numFmtId="0" fontId="18" fillId="0" borderId="1" xfId="2" applyFont="1" applyBorder="1" applyAlignment="1">
      <alignment horizontal="right" vertical="center" wrapText="1"/>
    </xf>
    <xf numFmtId="0" fontId="18" fillId="0" borderId="1" xfId="2" applyFont="1" applyBorder="1" applyAlignment="1">
      <alignment wrapText="1"/>
    </xf>
    <xf numFmtId="0" fontId="18" fillId="0" borderId="0" xfId="2" applyFont="1" applyAlignment="1">
      <alignment wrapText="1"/>
    </xf>
    <xf numFmtId="0" fontId="19" fillId="0" borderId="1" xfId="2" applyNumberFormat="1" applyFont="1" applyBorder="1" applyAlignment="1">
      <alignment horizontal="center" vertical="center" wrapText="1"/>
    </xf>
    <xf numFmtId="4" fontId="20" fillId="0" borderId="1" xfId="2" applyNumberFormat="1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wrapText="1"/>
    </xf>
    <xf numFmtId="4" fontId="21" fillId="0" borderId="1" xfId="2" applyNumberFormat="1" applyFont="1" applyBorder="1"/>
    <xf numFmtId="0" fontId="21" fillId="0" borderId="0" xfId="2" applyFont="1"/>
    <xf numFmtId="0" fontId="21" fillId="0" borderId="1" xfId="2" applyFont="1" applyBorder="1" applyAlignment="1">
      <alignment horizontal="center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2" fontId="19" fillId="0" borderId="1" xfId="0" applyNumberFormat="1" applyFont="1" applyFill="1" applyBorder="1" applyAlignment="1">
      <alignment vertical="center" wrapText="1"/>
    </xf>
    <xf numFmtId="4" fontId="21" fillId="0" borderId="1" xfId="2" applyNumberFormat="1" applyFont="1" applyBorder="1" applyAlignment="1">
      <alignment wrapText="1"/>
    </xf>
    <xf numFmtId="0" fontId="21" fillId="0" borderId="0" xfId="2" applyFont="1" applyAlignment="1">
      <alignment wrapText="1"/>
    </xf>
    <xf numFmtId="4" fontId="21" fillId="3" borderId="1" xfId="2" applyNumberFormat="1" applyFont="1" applyFill="1" applyBorder="1" applyAlignment="1">
      <alignment horizontal="right" vertical="center" wrapText="1"/>
    </xf>
    <xf numFmtId="2" fontId="19" fillId="0" borderId="1" xfId="0" applyNumberFormat="1" applyFont="1" applyFill="1" applyBorder="1" applyAlignment="1">
      <alignment horizontal="left" vertical="center" wrapText="1"/>
    </xf>
    <xf numFmtId="2" fontId="21" fillId="0" borderId="1" xfId="0" applyNumberFormat="1" applyFont="1" applyFill="1" applyBorder="1" applyAlignment="1">
      <alignment horizontal="left" vertical="center" wrapText="1"/>
    </xf>
    <xf numFmtId="164" fontId="12" fillId="0" borderId="1" xfId="2" applyNumberFormat="1" applyFont="1" applyBorder="1"/>
    <xf numFmtId="164" fontId="10" fillId="0" borderId="1" xfId="2" applyNumberFormat="1" applyFont="1" applyBorder="1"/>
    <xf numFmtId="164" fontId="6" fillId="0" borderId="0" xfId="2" applyNumberFormat="1" applyFont="1" applyAlignment="1">
      <alignment horizontal="right" vertical="center" wrapText="1"/>
    </xf>
    <xf numFmtId="0" fontId="19" fillId="3" borderId="1" xfId="0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right" vertical="center" wrapText="1"/>
    </xf>
    <xf numFmtId="14" fontId="22" fillId="3" borderId="1" xfId="0" applyNumberFormat="1" applyFont="1" applyFill="1" applyBorder="1" applyAlignment="1">
      <alignment vertical="center" wrapText="1"/>
    </xf>
    <xf numFmtId="0" fontId="10" fillId="0" borderId="1" xfId="2" applyFont="1" applyBorder="1" applyAlignment="1">
      <alignment horizontal="right" vertical="center" wrapText="1"/>
    </xf>
    <xf numFmtId="0" fontId="10" fillId="0" borderId="0" xfId="2" applyFont="1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1" xfId="2" applyFont="1" applyBorder="1" applyAlignment="1">
      <alignment horizontal="right" wrapText="1"/>
    </xf>
    <xf numFmtId="0" fontId="7" fillId="0" borderId="2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3" fillId="0" borderId="0" xfId="2" applyFont="1" applyAlignment="1">
      <alignment horizontal="center" wrapText="1"/>
    </xf>
    <xf numFmtId="0" fontId="8" fillId="0" borderId="1" xfId="2" applyFont="1" applyBorder="1" applyAlignment="1">
      <alignment horizontal="center" vertical="center" wrapText="1"/>
    </xf>
    <xf numFmtId="0" fontId="21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wrapText="1"/>
    </xf>
    <xf numFmtId="0" fontId="13" fillId="0" borderId="0" xfId="2" applyFont="1" applyBorder="1" applyAlignment="1">
      <alignment horizontal="left" vertical="center" wrapText="1"/>
    </xf>
    <xf numFmtId="0" fontId="10" fillId="0" borderId="0" xfId="2" applyFont="1" applyAlignment="1">
      <alignment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Alignment="1"/>
    <xf numFmtId="0" fontId="13" fillId="0" borderId="5" xfId="2" applyFont="1" applyBorder="1" applyAlignment="1">
      <alignment horizontal="left" vertical="center" wrapText="1"/>
    </xf>
    <xf numFmtId="0" fontId="10" fillId="0" borderId="5" xfId="2" applyFont="1" applyBorder="1" applyAlignment="1">
      <alignment wrapText="1"/>
    </xf>
    <xf numFmtId="0" fontId="12" fillId="0" borderId="0" xfId="2" applyFont="1" applyAlignment="1"/>
    <xf numFmtId="0" fontId="10" fillId="0" borderId="0" xfId="2" applyFont="1" applyAlignment="1"/>
    <xf numFmtId="0" fontId="15" fillId="0" borderId="0" xfId="2" applyFont="1" applyAlignment="1">
      <alignment horizontal="left"/>
    </xf>
    <xf numFmtId="0" fontId="5" fillId="0" borderId="5" xfId="2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1"/>
  <sheetViews>
    <sheetView tabSelected="1" topLeftCell="A21" zoomScaleNormal="100" workbookViewId="0">
      <selection activeCell="H28" sqref="H28:H31"/>
    </sheetView>
  </sheetViews>
  <sheetFormatPr defaultColWidth="9.109375" defaultRowHeight="13.8" x14ac:dyDescent="0.3"/>
  <cols>
    <col min="1" max="1" width="16.44140625" style="4" customWidth="1"/>
    <col min="2" max="2" width="11.6640625" style="4" customWidth="1"/>
    <col min="3" max="3" width="15.33203125" style="4" customWidth="1"/>
    <col min="4" max="4" width="20.5546875" style="2" customWidth="1"/>
    <col min="5" max="5" width="14.33203125" style="2" customWidth="1"/>
    <col min="6" max="6" width="15.88671875" style="2" customWidth="1"/>
    <col min="7" max="7" width="20.109375" style="2" customWidth="1"/>
    <col min="8" max="8" width="7.109375" style="2" customWidth="1"/>
    <col min="9" max="9" width="0.109375" style="2" customWidth="1"/>
    <col min="10" max="10" width="9.109375" style="2" hidden="1" customWidth="1"/>
    <col min="11" max="16384" width="9.109375" style="2"/>
  </cols>
  <sheetData>
    <row r="1" spans="1:7" s="1" customFormat="1" ht="23.25" customHeight="1" x14ac:dyDescent="0.5">
      <c r="A1" s="78" t="s">
        <v>1</v>
      </c>
      <c r="B1" s="78"/>
      <c r="C1" s="78"/>
      <c r="D1" s="78"/>
      <c r="E1" s="78"/>
      <c r="F1" s="78"/>
      <c r="G1" s="78"/>
    </row>
    <row r="2" spans="1:7" ht="12.6" customHeight="1" x14ac:dyDescent="0.3">
      <c r="A2" s="70" t="s">
        <v>2</v>
      </c>
      <c r="B2" s="70"/>
      <c r="C2" s="70"/>
      <c r="D2" s="70"/>
      <c r="E2" s="70"/>
      <c r="F2" s="70"/>
      <c r="G2" s="70"/>
    </row>
    <row r="3" spans="1:7" x14ac:dyDescent="0.3">
      <c r="A3" s="6">
        <v>1</v>
      </c>
      <c r="B3" s="3"/>
      <c r="C3" s="72" t="s">
        <v>3</v>
      </c>
      <c r="D3" s="73"/>
      <c r="E3" s="74"/>
      <c r="F3" s="75">
        <v>1987</v>
      </c>
      <c r="G3" s="75"/>
    </row>
    <row r="4" spans="1:7" x14ac:dyDescent="0.3">
      <c r="A4" s="6">
        <v>2</v>
      </c>
      <c r="B4" s="3"/>
      <c r="C4" s="72" t="s">
        <v>4</v>
      </c>
      <c r="D4" s="73"/>
      <c r="E4" s="74"/>
      <c r="F4" s="75">
        <v>9</v>
      </c>
      <c r="G4" s="75"/>
    </row>
    <row r="5" spans="1:7" x14ac:dyDescent="0.3">
      <c r="A5" s="6">
        <v>3</v>
      </c>
      <c r="B5" s="3"/>
      <c r="C5" s="72" t="s">
        <v>5</v>
      </c>
      <c r="D5" s="73"/>
      <c r="E5" s="74"/>
      <c r="F5" s="75">
        <v>108</v>
      </c>
      <c r="G5" s="75"/>
    </row>
    <row r="6" spans="1:7" ht="15" customHeight="1" x14ac:dyDescent="0.3">
      <c r="A6" s="6">
        <v>4</v>
      </c>
      <c r="B6" s="3"/>
      <c r="C6" s="72" t="s">
        <v>6</v>
      </c>
      <c r="D6" s="73"/>
      <c r="E6" s="74"/>
      <c r="F6" s="75">
        <f>E23</f>
        <v>6397.5</v>
      </c>
      <c r="G6" s="75"/>
    </row>
    <row r="7" spans="1:7" ht="15" customHeight="1" x14ac:dyDescent="0.3">
      <c r="A7" s="6">
        <v>5</v>
      </c>
      <c r="B7" s="3"/>
      <c r="C7" s="72" t="s">
        <v>7</v>
      </c>
      <c r="D7" s="73"/>
      <c r="E7" s="74"/>
      <c r="F7" s="75">
        <v>0</v>
      </c>
      <c r="G7" s="75"/>
    </row>
    <row r="8" spans="1:7" ht="15" customHeight="1" x14ac:dyDescent="0.3">
      <c r="A8" s="6">
        <v>6</v>
      </c>
      <c r="B8" s="3"/>
      <c r="C8" s="72" t="s">
        <v>8</v>
      </c>
      <c r="D8" s="73"/>
      <c r="E8" s="74"/>
      <c r="F8" s="75">
        <v>837.2</v>
      </c>
      <c r="G8" s="75"/>
    </row>
    <row r="9" spans="1:7" ht="30.6" customHeight="1" x14ac:dyDescent="0.3">
      <c r="A9" s="6">
        <v>7</v>
      </c>
      <c r="B9" s="3"/>
      <c r="C9" s="65" t="s">
        <v>9</v>
      </c>
      <c r="D9" s="66"/>
      <c r="E9" s="67"/>
      <c r="F9" s="76" t="s">
        <v>10</v>
      </c>
      <c r="G9" s="77"/>
    </row>
    <row r="10" spans="1:7" ht="15" customHeight="1" x14ac:dyDescent="0.3">
      <c r="A10" s="6">
        <v>8</v>
      </c>
      <c r="B10" s="3"/>
      <c r="C10" s="72" t="s">
        <v>11</v>
      </c>
      <c r="D10" s="73"/>
      <c r="E10" s="74"/>
      <c r="F10" s="72" t="s">
        <v>12</v>
      </c>
      <c r="G10" s="74"/>
    </row>
    <row r="11" spans="1:7" ht="15" customHeight="1" x14ac:dyDescent="0.3">
      <c r="A11" s="6">
        <v>9</v>
      </c>
      <c r="B11" s="3"/>
      <c r="C11" s="72" t="s">
        <v>13</v>
      </c>
      <c r="D11" s="73"/>
      <c r="E11" s="74"/>
      <c r="F11" s="71" t="s">
        <v>12</v>
      </c>
      <c r="G11" s="71"/>
    </row>
    <row r="12" spans="1:7" ht="33" customHeight="1" x14ac:dyDescent="0.3">
      <c r="A12" s="6">
        <v>10</v>
      </c>
      <c r="B12" s="3"/>
      <c r="C12" s="72" t="s">
        <v>14</v>
      </c>
      <c r="D12" s="73"/>
      <c r="E12" s="74"/>
      <c r="F12" s="71" t="s">
        <v>12</v>
      </c>
      <c r="G12" s="71"/>
    </row>
    <row r="13" spans="1:7" ht="20.399999999999999" customHeight="1" x14ac:dyDescent="0.3">
      <c r="A13" s="6">
        <v>11</v>
      </c>
      <c r="B13" s="3"/>
      <c r="C13" s="65" t="s">
        <v>15</v>
      </c>
      <c r="D13" s="66"/>
      <c r="E13" s="67"/>
      <c r="F13" s="76" t="s">
        <v>16</v>
      </c>
      <c r="G13" s="77"/>
    </row>
    <row r="14" spans="1:7" ht="41.25" customHeight="1" x14ac:dyDescent="0.3">
      <c r="A14" s="6">
        <v>12</v>
      </c>
      <c r="B14" s="3"/>
      <c r="C14" s="65" t="s">
        <v>17</v>
      </c>
      <c r="D14" s="66"/>
      <c r="E14" s="67"/>
      <c r="F14" s="68" t="s">
        <v>18</v>
      </c>
      <c r="G14" s="69"/>
    </row>
    <row r="15" spans="1:7" ht="16.8" customHeight="1" x14ac:dyDescent="0.3">
      <c r="A15" s="95" t="s">
        <v>19</v>
      </c>
      <c r="B15" s="95"/>
      <c r="C15" s="95"/>
      <c r="D15" s="95"/>
      <c r="E15" s="95"/>
      <c r="F15" s="95"/>
      <c r="G15" s="95"/>
    </row>
    <row r="16" spans="1:7" ht="33.6" customHeight="1" x14ac:dyDescent="0.3">
      <c r="A16" s="6">
        <v>1</v>
      </c>
      <c r="B16" s="3"/>
      <c r="C16" s="3"/>
      <c r="D16" s="65" t="s">
        <v>20</v>
      </c>
      <c r="E16" s="67"/>
      <c r="F16" s="79" t="s">
        <v>48</v>
      </c>
      <c r="G16" s="79"/>
    </row>
    <row r="17" spans="1:15" s="11" customFormat="1" x14ac:dyDescent="0.25">
      <c r="A17" s="10"/>
      <c r="B17" s="10"/>
      <c r="C17" s="85" t="s">
        <v>21</v>
      </c>
      <c r="D17" s="85"/>
      <c r="E17" s="85"/>
      <c r="F17" s="85"/>
      <c r="G17" s="85"/>
    </row>
    <row r="18" spans="1:15" s="11" customFormat="1" ht="15" customHeight="1" x14ac:dyDescent="0.25">
      <c r="A18" s="10"/>
      <c r="B18" s="10"/>
      <c r="C18" s="86" t="s">
        <v>22</v>
      </c>
      <c r="D18" s="87"/>
      <c r="E18" s="87"/>
      <c r="F18" s="87"/>
      <c r="G18" s="87"/>
      <c r="J18" s="12"/>
      <c r="K18" s="12"/>
      <c r="L18" s="12"/>
      <c r="M18" s="12"/>
      <c r="N18" s="12"/>
      <c r="O18" s="12"/>
    </row>
    <row r="19" spans="1:15" s="11" customFormat="1" ht="33" customHeight="1" x14ac:dyDescent="0.25">
      <c r="A19" s="7"/>
      <c r="B19" s="7"/>
      <c r="C19" s="88" t="s">
        <v>60</v>
      </c>
      <c r="D19" s="89"/>
      <c r="E19" s="89"/>
      <c r="F19" s="89"/>
      <c r="G19" s="89"/>
      <c r="J19" s="12"/>
      <c r="K19" s="12"/>
      <c r="L19" s="12"/>
      <c r="M19" s="12"/>
      <c r="N19" s="12"/>
      <c r="O19" s="12"/>
    </row>
    <row r="20" spans="1:15" s="11" customFormat="1" ht="12.75" customHeight="1" x14ac:dyDescent="0.25">
      <c r="A20" s="94" t="s">
        <v>23</v>
      </c>
      <c r="B20" s="94"/>
      <c r="C20" s="94"/>
      <c r="D20" s="94"/>
      <c r="E20" s="94"/>
      <c r="F20" s="94"/>
      <c r="G20" s="94"/>
      <c r="J20" s="12"/>
      <c r="K20" s="12"/>
      <c r="L20" s="12"/>
      <c r="M20" s="12"/>
      <c r="N20" s="12"/>
      <c r="O20" s="12"/>
    </row>
    <row r="21" spans="1:15" s="11" customFormat="1" ht="3.75" customHeight="1" x14ac:dyDescent="0.25">
      <c r="A21" s="7"/>
      <c r="B21" s="7"/>
      <c r="C21" s="13"/>
      <c r="D21" s="14"/>
      <c r="E21" s="15"/>
      <c r="F21" s="14"/>
      <c r="G21" s="14"/>
      <c r="J21" s="12"/>
      <c r="K21" s="12"/>
      <c r="L21" s="12"/>
      <c r="M21" s="12"/>
      <c r="N21" s="12"/>
      <c r="O21" s="12"/>
    </row>
    <row r="22" spans="1:15" s="11" customFormat="1" ht="12.75" customHeight="1" x14ac:dyDescent="0.25">
      <c r="A22" s="7" t="s">
        <v>54</v>
      </c>
      <c r="B22" s="7"/>
      <c r="C22" s="13"/>
      <c r="D22" s="14"/>
      <c r="E22" s="15"/>
      <c r="F22" s="14"/>
      <c r="G22" s="14"/>
      <c r="J22" s="12"/>
      <c r="K22" s="12"/>
      <c r="L22" s="12"/>
      <c r="M22" s="12"/>
      <c r="N22" s="12"/>
      <c r="O22" s="12"/>
    </row>
    <row r="23" spans="1:15" s="11" customFormat="1" ht="12.75" customHeight="1" x14ac:dyDescent="0.25">
      <c r="A23" s="7" t="s">
        <v>43</v>
      </c>
      <c r="B23" s="7"/>
      <c r="C23" s="13"/>
      <c r="D23" s="14"/>
      <c r="E23" s="16">
        <v>6397.5</v>
      </c>
      <c r="F23" s="14"/>
      <c r="G23" s="14"/>
      <c r="J23" s="12"/>
      <c r="K23" s="12"/>
      <c r="L23" s="12"/>
      <c r="M23" s="12"/>
      <c r="N23" s="12"/>
      <c r="O23" s="12"/>
    </row>
    <row r="24" spans="1:15" s="11" customFormat="1" ht="12.75" customHeight="1" x14ac:dyDescent="0.25">
      <c r="A24" s="7" t="s">
        <v>55</v>
      </c>
      <c r="B24" s="7"/>
      <c r="C24" s="13"/>
      <c r="D24" s="14"/>
      <c r="E24" s="15"/>
      <c r="F24" s="14"/>
      <c r="G24" s="14"/>
      <c r="J24" s="12"/>
      <c r="K24" s="12"/>
      <c r="L24" s="12"/>
      <c r="M24" s="12"/>
      <c r="N24" s="12"/>
      <c r="O24" s="12"/>
    </row>
    <row r="25" spans="1:15" s="11" customFormat="1" x14ac:dyDescent="0.25">
      <c r="A25" s="7" t="s">
        <v>56</v>
      </c>
      <c r="B25" s="7"/>
      <c r="C25" s="13"/>
      <c r="D25" s="14"/>
      <c r="E25" s="15"/>
      <c r="F25" s="14"/>
      <c r="G25" s="14"/>
    </row>
    <row r="26" spans="1:15" s="11" customFormat="1" ht="29.4" customHeight="1" x14ac:dyDescent="0.25">
      <c r="A26" s="90" t="s">
        <v>24</v>
      </c>
      <c r="B26" s="90"/>
      <c r="C26" s="91"/>
      <c r="D26" s="91"/>
      <c r="E26" s="91"/>
      <c r="F26" s="91"/>
      <c r="G26" s="91"/>
    </row>
    <row r="27" spans="1:15" s="22" customFormat="1" ht="60.75" customHeight="1" x14ac:dyDescent="0.3">
      <c r="A27" s="17" t="s">
        <v>61</v>
      </c>
      <c r="B27" s="18" t="s">
        <v>49</v>
      </c>
      <c r="C27" s="19" t="s">
        <v>62</v>
      </c>
      <c r="D27" s="19" t="s">
        <v>63</v>
      </c>
      <c r="E27" s="17" t="s">
        <v>25</v>
      </c>
      <c r="F27" s="20" t="s">
        <v>64</v>
      </c>
      <c r="G27" s="21" t="s">
        <v>26</v>
      </c>
      <c r="L27" s="22">
        <v>1</v>
      </c>
    </row>
    <row r="28" spans="1:15" s="11" customFormat="1" ht="41.25" customHeight="1" x14ac:dyDescent="0.25">
      <c r="A28" s="23">
        <v>59206.420000000275</v>
      </c>
      <c r="B28" s="24" t="s">
        <v>53</v>
      </c>
      <c r="C28" s="25">
        <f>701138.48+76770</f>
        <v>777908.48</v>
      </c>
      <c r="D28" s="25">
        <f>714724.98+79567.97</f>
        <v>794292.95</v>
      </c>
      <c r="E28" s="25">
        <f>C28</f>
        <v>777908.48</v>
      </c>
      <c r="F28" s="23">
        <f>A28+C28-D28</f>
        <v>42821.950000000303</v>
      </c>
      <c r="G28" s="26" t="s">
        <v>27</v>
      </c>
    </row>
    <row r="29" spans="1:15" s="11" customFormat="1" ht="18" customHeight="1" x14ac:dyDescent="0.25">
      <c r="A29" s="23">
        <v>39695.850000000006</v>
      </c>
      <c r="B29" s="27">
        <v>3.15</v>
      </c>
      <c r="C29" s="25">
        <v>263321.52</v>
      </c>
      <c r="D29" s="25">
        <v>278705.98</v>
      </c>
      <c r="E29" s="25">
        <f t="shared" ref="E29:E30" si="0">C29</f>
        <v>263321.52</v>
      </c>
      <c r="F29" s="23">
        <f t="shared" ref="F29:F30" si="1">A29+C29-D29</f>
        <v>24311.390000000014</v>
      </c>
      <c r="G29" s="26" t="s">
        <v>28</v>
      </c>
      <c r="H29" s="64"/>
    </row>
    <row r="30" spans="1:15" s="11" customFormat="1" ht="54.6" customHeight="1" x14ac:dyDescent="0.25">
      <c r="A30" s="23">
        <v>37117.15000000014</v>
      </c>
      <c r="B30" s="24">
        <v>4.5999999999999996</v>
      </c>
      <c r="C30" s="25">
        <v>353142</v>
      </c>
      <c r="D30" s="25">
        <v>361338.45</v>
      </c>
      <c r="E30" s="25">
        <f t="shared" si="0"/>
        <v>353142</v>
      </c>
      <c r="F30" s="23">
        <f t="shared" si="1"/>
        <v>28920.700000000128</v>
      </c>
      <c r="G30" s="26" t="s">
        <v>29</v>
      </c>
      <c r="H30" s="64"/>
      <c r="K30" s="20" t="s">
        <v>44</v>
      </c>
      <c r="L30" s="20" t="s">
        <v>45</v>
      </c>
      <c r="M30" s="20" t="s">
        <v>46</v>
      </c>
      <c r="N30" s="20" t="s">
        <v>52</v>
      </c>
      <c r="O30" s="20" t="s">
        <v>47</v>
      </c>
    </row>
    <row r="31" spans="1:15" s="11" customFormat="1" ht="30.75" customHeight="1" x14ac:dyDescent="0.25">
      <c r="A31" s="23">
        <v>-2524.8100000000559</v>
      </c>
      <c r="B31" s="27">
        <v>1.82</v>
      </c>
      <c r="C31" s="25">
        <v>139721.51999999999</v>
      </c>
      <c r="D31" s="25">
        <v>117582.39999999999</v>
      </c>
      <c r="E31" s="28">
        <f>E43</f>
        <v>112861.69</v>
      </c>
      <c r="F31" s="23">
        <f>A31+C31-D31</f>
        <v>19614.309999999939</v>
      </c>
      <c r="G31" s="26" t="s">
        <v>30</v>
      </c>
      <c r="H31" s="64"/>
      <c r="K31" s="26">
        <v>3000</v>
      </c>
      <c r="L31" s="26">
        <f>250*12</f>
        <v>3000</v>
      </c>
      <c r="M31" s="26">
        <v>2400</v>
      </c>
      <c r="N31" s="26">
        <f>250*12</f>
        <v>3000</v>
      </c>
      <c r="O31" s="26">
        <f>K31+L31+M31+N31</f>
        <v>11400</v>
      </c>
    </row>
    <row r="32" spans="1:15" s="11" customFormat="1" ht="26.25" customHeight="1" x14ac:dyDescent="0.25">
      <c r="A32" s="23">
        <v>-13176.43</v>
      </c>
      <c r="B32" s="23"/>
      <c r="C32" s="25"/>
      <c r="D32" s="25"/>
      <c r="E32" s="29"/>
      <c r="F32" s="23">
        <f>A32+C32-D32</f>
        <v>-13176.43</v>
      </c>
      <c r="G32" s="26" t="s">
        <v>67</v>
      </c>
      <c r="K32" s="11">
        <f>K31/12</f>
        <v>250</v>
      </c>
      <c r="L32" s="11">
        <f t="shared" ref="L32:N32" si="2">L31/12</f>
        <v>250</v>
      </c>
      <c r="M32" s="11">
        <f t="shared" si="2"/>
        <v>200</v>
      </c>
      <c r="N32" s="11">
        <f t="shared" si="2"/>
        <v>250</v>
      </c>
    </row>
    <row r="33" spans="1:11" s="11" customFormat="1" x14ac:dyDescent="0.25">
      <c r="A33" s="30">
        <f>A28+A29+A30+A31+A32</f>
        <v>120318.18000000037</v>
      </c>
      <c r="B33" s="30"/>
      <c r="C33" s="55">
        <f>C28+C29+C30+C31+C32</f>
        <v>1534093.52</v>
      </c>
      <c r="D33" s="30">
        <f>D28+D29+D30+D31+D32</f>
        <v>1551919.7799999998</v>
      </c>
      <c r="E33" s="30">
        <f>E28+E29+E30+E31+E32</f>
        <v>1507233.69</v>
      </c>
      <c r="F33" s="30">
        <f>F28+F29+F30+F31+F32</f>
        <v>102491.92000000039</v>
      </c>
      <c r="G33" s="31" t="s">
        <v>31</v>
      </c>
    </row>
    <row r="34" spans="1:11" s="11" customFormat="1" x14ac:dyDescent="0.25">
      <c r="A34" s="92" t="s">
        <v>32</v>
      </c>
      <c r="B34" s="92"/>
      <c r="C34" s="93"/>
      <c r="D34" s="93"/>
      <c r="E34" s="93"/>
      <c r="F34" s="93"/>
      <c r="G34" s="7"/>
    </row>
    <row r="35" spans="1:11" s="22" customFormat="1" ht="73.5" customHeight="1" x14ac:dyDescent="0.3">
      <c r="A35" s="17" t="s">
        <v>61</v>
      </c>
      <c r="B35" s="17"/>
      <c r="C35" s="19" t="s">
        <v>62</v>
      </c>
      <c r="D35" s="19" t="s">
        <v>63</v>
      </c>
      <c r="E35" s="17" t="s">
        <v>25</v>
      </c>
      <c r="F35" s="20" t="s">
        <v>64</v>
      </c>
      <c r="G35" s="19" t="s">
        <v>33</v>
      </c>
    </row>
    <row r="36" spans="1:11" s="11" customFormat="1" ht="32.25" customHeight="1" x14ac:dyDescent="0.25">
      <c r="A36" s="23">
        <v>173847.05999999994</v>
      </c>
      <c r="B36" s="27"/>
      <c r="C36" s="23">
        <v>640252.26</v>
      </c>
      <c r="D36" s="23">
        <v>662459.18999999994</v>
      </c>
      <c r="E36" s="23">
        <f>D36</f>
        <v>662459.18999999994</v>
      </c>
      <c r="F36" s="23">
        <f t="shared" ref="F36:F39" si="3">A36+C36-D36</f>
        <v>151640.13</v>
      </c>
      <c r="G36" s="26" t="s">
        <v>34</v>
      </c>
    </row>
    <row r="37" spans="1:11" s="11" customFormat="1" ht="24" customHeight="1" x14ac:dyDescent="0.25">
      <c r="A37" s="23">
        <v>421797.73000000045</v>
      </c>
      <c r="B37" s="27"/>
      <c r="C37" s="23">
        <v>965028.96</v>
      </c>
      <c r="D37" s="23">
        <v>949513.93</v>
      </c>
      <c r="E37" s="23">
        <f t="shared" ref="E37:E39" si="4">D37</f>
        <v>949513.93</v>
      </c>
      <c r="F37" s="23">
        <f t="shared" si="3"/>
        <v>437312.76000000036</v>
      </c>
      <c r="G37" s="26" t="s">
        <v>35</v>
      </c>
    </row>
    <row r="38" spans="1:11" s="11" customFormat="1" ht="23.25" customHeight="1" x14ac:dyDescent="0.25">
      <c r="A38" s="23">
        <v>721815.47999999952</v>
      </c>
      <c r="B38" s="27"/>
      <c r="C38" s="56">
        <v>2036538.38</v>
      </c>
      <c r="D38" s="23">
        <v>1999509.34</v>
      </c>
      <c r="E38" s="23">
        <f t="shared" si="4"/>
        <v>1999509.34</v>
      </c>
      <c r="F38" s="23">
        <f t="shared" si="3"/>
        <v>758844.51999999932</v>
      </c>
      <c r="G38" s="26" t="s">
        <v>36</v>
      </c>
    </row>
    <row r="39" spans="1:11" s="11" customFormat="1" ht="37.5" customHeight="1" x14ac:dyDescent="0.25">
      <c r="A39" s="23">
        <v>44430.70000000007</v>
      </c>
      <c r="B39" s="27"/>
      <c r="C39" s="23">
        <v>938156.99</v>
      </c>
      <c r="D39" s="23">
        <v>881335.4</v>
      </c>
      <c r="E39" s="23">
        <f t="shared" si="4"/>
        <v>881335.4</v>
      </c>
      <c r="F39" s="23">
        <f t="shared" si="3"/>
        <v>101252.29000000004</v>
      </c>
      <c r="G39" s="26" t="s">
        <v>37</v>
      </c>
    </row>
    <row r="40" spans="1:11" s="11" customFormat="1" ht="13.2" customHeight="1" x14ac:dyDescent="0.25">
      <c r="A40" s="30">
        <f>A36+A37+A38+A39</f>
        <v>1361890.9700000002</v>
      </c>
      <c r="B40" s="23"/>
      <c r="C40" s="55">
        <f t="shared" ref="C40:F40" si="5">C36+C37+C38+C39</f>
        <v>4579976.59</v>
      </c>
      <c r="D40" s="30">
        <f t="shared" si="5"/>
        <v>4492817.8600000003</v>
      </c>
      <c r="E40" s="30">
        <f t="shared" si="5"/>
        <v>4492817.8600000003</v>
      </c>
      <c r="F40" s="30">
        <f t="shared" si="5"/>
        <v>1449049.6999999997</v>
      </c>
      <c r="G40" s="31" t="s">
        <v>0</v>
      </c>
    </row>
    <row r="41" spans="1:11" s="7" customFormat="1" ht="22.5" customHeight="1" x14ac:dyDescent="0.25">
      <c r="A41" s="83" t="s">
        <v>38</v>
      </c>
      <c r="B41" s="83"/>
      <c r="C41" s="84"/>
      <c r="D41" s="84"/>
      <c r="E41" s="84"/>
      <c r="F41" s="84"/>
      <c r="G41" s="84"/>
    </row>
    <row r="42" spans="1:11" s="7" customFormat="1" ht="53.4" customHeight="1" x14ac:dyDescent="0.25">
      <c r="A42" s="17" t="s">
        <v>39</v>
      </c>
      <c r="B42" s="33" t="s">
        <v>65</v>
      </c>
      <c r="C42" s="18"/>
      <c r="D42" s="18" t="s">
        <v>40</v>
      </c>
      <c r="E42" s="34" t="s">
        <v>41</v>
      </c>
      <c r="F42" s="33" t="s">
        <v>50</v>
      </c>
    </row>
    <row r="43" spans="1:11" s="9" customFormat="1" ht="24" customHeight="1" x14ac:dyDescent="0.25">
      <c r="A43" s="35"/>
      <c r="B43" s="36">
        <v>69097.360000000146</v>
      </c>
      <c r="C43" s="37"/>
      <c r="D43" s="37" t="s">
        <v>42</v>
      </c>
      <c r="E43" s="38">
        <f>E44+E45+E46+E47+E48</f>
        <v>112861.69</v>
      </c>
      <c r="F43" s="36">
        <f>B43+D31-E31</f>
        <v>73818.070000000123</v>
      </c>
      <c r="H43" s="8"/>
      <c r="K43" s="8"/>
    </row>
    <row r="44" spans="1:11" s="46" customFormat="1" ht="33" customHeight="1" x14ac:dyDescent="0.25">
      <c r="A44" s="42">
        <v>1</v>
      </c>
      <c r="B44" s="43"/>
      <c r="C44" s="44"/>
      <c r="D44" s="58" t="s">
        <v>57</v>
      </c>
      <c r="E44" s="59">
        <v>13631</v>
      </c>
      <c r="F44" s="45"/>
    </row>
    <row r="45" spans="1:11" s="51" customFormat="1" ht="34.200000000000003" customHeight="1" x14ac:dyDescent="0.25">
      <c r="A45" s="47">
        <v>2</v>
      </c>
      <c r="B45" s="48"/>
      <c r="C45" s="49"/>
      <c r="D45" s="58" t="s">
        <v>71</v>
      </c>
      <c r="E45" s="59">
        <v>29619.07</v>
      </c>
      <c r="F45" s="50"/>
    </row>
    <row r="46" spans="1:11" s="51" customFormat="1" ht="28.2" customHeight="1" x14ac:dyDescent="0.25">
      <c r="A46" s="42">
        <v>3</v>
      </c>
      <c r="B46" s="52"/>
      <c r="C46" s="53"/>
      <c r="D46" s="58" t="s">
        <v>72</v>
      </c>
      <c r="E46" s="59">
        <v>14662</v>
      </c>
      <c r="F46" s="50"/>
    </row>
    <row r="47" spans="1:11" s="51" customFormat="1" ht="27.75" customHeight="1" x14ac:dyDescent="0.25">
      <c r="A47" s="42">
        <v>4</v>
      </c>
      <c r="B47" s="52"/>
      <c r="C47" s="54"/>
      <c r="D47" s="58" t="s">
        <v>73</v>
      </c>
      <c r="E47" s="59">
        <v>47334.62</v>
      </c>
      <c r="F47" s="50"/>
    </row>
    <row r="48" spans="1:11" s="51" customFormat="1" ht="58.8" customHeight="1" x14ac:dyDescent="0.25">
      <c r="A48" s="42">
        <v>5</v>
      </c>
      <c r="B48" s="52"/>
      <c r="C48" s="61" t="s">
        <v>74</v>
      </c>
      <c r="D48" s="62" t="s">
        <v>75</v>
      </c>
      <c r="E48" s="60">
        <f>2800+1350+1350+1350+1530/2</f>
        <v>7615</v>
      </c>
      <c r="F48" s="50"/>
    </row>
    <row r="49" spans="1:6" s="41" customFormat="1" ht="29.25" customHeight="1" x14ac:dyDescent="0.25">
      <c r="A49" s="63" t="s">
        <v>51</v>
      </c>
      <c r="B49" s="39"/>
      <c r="C49" s="26" t="s">
        <v>58</v>
      </c>
      <c r="D49" s="20" t="s">
        <v>59</v>
      </c>
      <c r="E49" s="20" t="s">
        <v>66</v>
      </c>
      <c r="F49" s="20" t="s">
        <v>76</v>
      </c>
    </row>
    <row r="50" spans="1:6" s="41" customFormat="1" x14ac:dyDescent="0.25">
      <c r="A50" s="39"/>
      <c r="B50" s="39"/>
      <c r="C50" s="63">
        <f>O31</f>
        <v>11400</v>
      </c>
      <c r="D50" s="26">
        <f>C50</f>
        <v>11400</v>
      </c>
      <c r="E50" s="26">
        <f>D50</f>
        <v>11400</v>
      </c>
      <c r="F50" s="26">
        <f>C50+D50+E50</f>
        <v>34200</v>
      </c>
    </row>
    <row r="51" spans="1:6" s="41" customFormat="1" x14ac:dyDescent="0.25">
      <c r="A51" s="39"/>
      <c r="B51" s="39"/>
      <c r="C51" s="39"/>
      <c r="D51" s="40"/>
      <c r="E51" s="40"/>
      <c r="F51" s="40"/>
    </row>
    <row r="52" spans="1:6" s="11" customFormat="1" x14ac:dyDescent="0.25">
      <c r="A52" s="32"/>
      <c r="B52" s="32"/>
      <c r="C52" s="32"/>
    </row>
    <row r="53" spans="1:6" s="11" customFormat="1" x14ac:dyDescent="0.25">
      <c r="A53" s="32"/>
      <c r="B53" s="32"/>
      <c r="C53" s="32"/>
    </row>
    <row r="54" spans="1:6" ht="26.4" customHeight="1" x14ac:dyDescent="0.3">
      <c r="A54" s="80" t="s">
        <v>70</v>
      </c>
      <c r="B54" s="80"/>
      <c r="C54" s="80"/>
      <c r="D54" s="80"/>
      <c r="E54" s="80"/>
      <c r="F54" s="80"/>
    </row>
    <row r="55" spans="1:6" ht="110.4" customHeight="1" x14ac:dyDescent="0.3">
      <c r="A55" s="81" t="s">
        <v>68</v>
      </c>
      <c r="B55" s="81"/>
      <c r="C55" s="81"/>
      <c r="D55" s="81"/>
      <c r="E55" s="81"/>
      <c r="F55" s="81"/>
    </row>
    <row r="56" spans="1:6" ht="24.6" customHeight="1" x14ac:dyDescent="0.3">
      <c r="A56" s="82" t="s">
        <v>69</v>
      </c>
      <c r="B56" s="82"/>
      <c r="C56" s="82"/>
      <c r="D56" s="82"/>
      <c r="E56" s="82"/>
      <c r="F56" s="82"/>
    </row>
    <row r="57" spans="1:6" x14ac:dyDescent="0.3">
      <c r="C57" s="5"/>
      <c r="D57" s="5"/>
    </row>
    <row r="61" spans="1:6" x14ac:dyDescent="0.3">
      <c r="C61" s="57"/>
      <c r="D61" s="57"/>
    </row>
  </sheetData>
  <mergeCells count="39">
    <mergeCell ref="A1:G1"/>
    <mergeCell ref="A2:G2"/>
    <mergeCell ref="C3:E3"/>
    <mergeCell ref="F3:G3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4:E14"/>
    <mergeCell ref="F14:G14"/>
    <mergeCell ref="A15:G15"/>
    <mergeCell ref="D16:E16"/>
    <mergeCell ref="F16:G16"/>
    <mergeCell ref="C11:E11"/>
    <mergeCell ref="F11:G11"/>
    <mergeCell ref="C12:E12"/>
    <mergeCell ref="F12:G12"/>
    <mergeCell ref="C13:E13"/>
    <mergeCell ref="F13:G13"/>
    <mergeCell ref="A54:F54"/>
    <mergeCell ref="A55:F55"/>
    <mergeCell ref="A56:F56"/>
    <mergeCell ref="A41:G41"/>
    <mergeCell ref="C17:G17"/>
    <mergeCell ref="C18:G18"/>
    <mergeCell ref="C19:G19"/>
    <mergeCell ref="A26:G26"/>
    <mergeCell ref="A34:F34"/>
    <mergeCell ref="A20:G20"/>
  </mergeCells>
  <pageMargins left="0.31496062992125984" right="0.11811023622047245" top="0.74803149606299213" bottom="0.74803149606299213" header="0.31496062992125984" footer="0.31496062992125984"/>
  <pageSetup paperSize="9" scale="70" orientation="portrait" horizontalDpi="180" verticalDpi="180" r:id="rId1"/>
  <rowBreaks count="1" manualBreakCount="1">
    <brk id="1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2019-03-21T11:35:48Z</dcterms:modified>
</cp:coreProperties>
</file>