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19440" windowHeight="12588"/>
  </bookViews>
  <sheets>
    <sheet name="8а 2018" sheetId="7" r:id="rId1"/>
    <sheet name="Лист1" sheetId="1" r:id="rId2"/>
  </sheets>
  <definedNames>
    <definedName name="_xlnm.Print_Area" localSheetId="0">'8а 2018'!$A$1:$G$50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7" l="1"/>
  <c r="E42" i="7" s="1"/>
  <c r="F36" i="7" l="1"/>
  <c r="F31" i="7" l="1"/>
  <c r="E31" i="7"/>
  <c r="F42" i="7" l="1"/>
  <c r="F37" i="7"/>
  <c r="A33" i="7" l="1"/>
  <c r="C33" i="7" l="1"/>
  <c r="D33" i="7"/>
  <c r="E30" i="7" l="1"/>
  <c r="D46" i="7" l="1"/>
  <c r="E46" i="7" s="1"/>
  <c r="F46" i="7" s="1"/>
  <c r="E6" i="7"/>
  <c r="E37" i="7" l="1"/>
  <c r="E36" i="7"/>
  <c r="E32" i="7"/>
  <c r="E28" i="7"/>
  <c r="E29" i="7"/>
  <c r="E27" i="7"/>
  <c r="E38" i="7" l="1"/>
  <c r="E33" i="7"/>
  <c r="D38" i="7"/>
  <c r="C38" i="7"/>
  <c r="F29" i="7" l="1"/>
  <c r="F30" i="7"/>
  <c r="F28" i="7"/>
  <c r="F32" i="7" l="1"/>
  <c r="A38" i="7" l="1"/>
  <c r="F38" i="7"/>
  <c r="F27" i="7" l="1"/>
  <c r="F33" i="7" s="1"/>
</calcChain>
</file>

<file path=xl/sharedStrings.xml><?xml version="1.0" encoding="utf-8"?>
<sst xmlns="http://schemas.openxmlformats.org/spreadsheetml/2006/main" count="74" uniqueCount="68">
  <si>
    <t>Итого</t>
  </si>
  <si>
    <t>Генерала Попова 8а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</si>
  <si>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</si>
  <si>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</si>
  <si>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</si>
  <si>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</si>
  <si>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</si>
  <si>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уровень благоустройства</t>
  </si>
  <si>
    <t>дом со всеми видами благоустройства, с лифтами без мусоропровода</t>
  </si>
  <si>
    <t>серия и тип постройки</t>
  </si>
  <si>
    <t>01-08-АР</t>
  </si>
  <si>
    <t>кадастровый номер</t>
  </si>
  <si>
    <t>-</t>
  </si>
  <si>
    <t>конструктивные и технические параметры</t>
  </si>
  <si>
    <t>кирпичный 3-х подъездный дом дом</t>
  </si>
  <si>
    <t>системы инжинерно- технического обеспечения</t>
  </si>
  <si>
    <t>дом с индивидуальным отоплением.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</si>
  <si>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</si>
  <si>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</si>
  <si>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</si>
  <si>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</si>
  <si>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</si>
  <si>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</si>
  <si>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</si>
  <si>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</si>
  <si>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</si>
  <si>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</si>
  <si>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</si>
  <si>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</si>
  <si>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>Дополнительная услуга ( уборка л/к)</t>
  </si>
  <si>
    <t>Итого (в том числе по нежилым помещениям)</t>
  </si>
  <si>
    <t>Коммунальные услуги:</t>
  </si>
  <si>
    <t>Коммунальные услуги, в том числе:</t>
  </si>
  <si>
    <t>Водоснабжение и водоотведение</t>
  </si>
  <si>
    <t>Электроэнергия (в том числе освещение мест общего пользования)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</si>
  <si>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</si>
  <si>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</si>
  <si>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</si>
  <si>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</si>
  <si>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</si>
  <si>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 xml:space="preserve">Общая площадь площадь жилых помещений </t>
  </si>
  <si>
    <t>оборудование МАКСНЕТ+РОСТЕЛЕКОМ</t>
  </si>
  <si>
    <t>Тарифы</t>
  </si>
  <si>
    <t>Поступило средств в 2016г., руб</t>
  </si>
  <si>
    <t xml:space="preserve">Протоколы общего собрания </t>
  </si>
  <si>
    <t>150 руб. с кв.</t>
  </si>
  <si>
    <t>Провайдеры: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</si>
  <si>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Генерала Попова д. 8а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</si>
  <si>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76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</si>
  <si>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2011</t>
    </r>
  </si>
  <si>
    <t>ПЕРЕД СОБСТВЕННИКАМИ ПОМЕЩЕНИЙ О ВЫПОЛНЕНИИ ДОГОВОРА УПРАВЛЕНИЯ № 01-30/18-09 от 01.05.2011 г. за 2018 год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</si>
  <si>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</si>
  <si>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</si>
  <si>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</si>
  <si>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 xml:space="preserve">Сумма задолженности начселения на 01.01.2018г., руб </t>
  </si>
  <si>
    <t>Остаток по тек. ремонту, на январь 2018 руб.</t>
  </si>
  <si>
    <t>Итого остаток по тек. Ремонту январь 2019 г.</t>
  </si>
  <si>
    <t>Ремонт общего имущества</t>
  </si>
  <si>
    <t>Поступило средств в 2017г., руб</t>
  </si>
  <si>
    <t>ИТОГО</t>
  </si>
  <si>
    <t xml:space="preserve">  Работы по ст. "Содержание" выполняются ежемесячно 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</si>
  <si>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</si>
  <si>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 xml:space="preserve">                            (подпись)</t>
  </si>
  <si>
    <t>ВНИМАНИЕ: Общий долг жителей Вашего дома за жилищно-коммунальные услуги равен 122085,05руб., в т.ч. по кв. 31,40,63</t>
  </si>
  <si>
    <t xml:space="preserve">Услуги экскаватора-погрузчика 10.12.2018-0,47час; 14.12.218-1час; </t>
  </si>
  <si>
    <t>Остаток накоплений для ремонта дома составил 177005,72 рубля на 01.01.2017</t>
  </si>
  <si>
    <t>в т.ч. площадь нежилых помещений</t>
  </si>
  <si>
    <t>площадь лест.кл., общих коридоров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</si>
</sst>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4" fillId="0" borderId="0" xfId="2" applyFont="1" applyAlignment="1">
      <alignment wrapText="1"/>
    </xf>
    <xf numFmtId="0" fontId="4" fillId="0" borderId="1" xfId="2" applyFont="1" applyBorder="1" applyAlignment="1">
      <alignment horizontal="right" vertical="center" wrapText="1"/>
    </xf>
    <xf numFmtId="0" fontId="4" fillId="0" borderId="1" xfId="2" applyFont="1" applyBorder="1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right" vertical="center" wrapText="1"/>
    </xf>
    <xf numFmtId="0" fontId="6" fillId="0" borderId="0" xfId="2" applyFont="1" applyAlignment="1">
      <alignment vertical="center" wrapText="1"/>
    </xf>
    <xf numFmtId="2" fontId="4" fillId="0" borderId="0" xfId="2" applyNumberFormat="1" applyFont="1" applyAlignment="1">
      <alignment horizontal="right" vertical="center" wrapText="1"/>
    </xf>
    <xf numFmtId="2" fontId="4" fillId="0" borderId="0" xfId="2" applyNumberFormat="1" applyFont="1" applyAlignment="1">
      <alignment wrapText="1"/>
    </xf>
    <xf numFmtId="0" fontId="4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9" fillId="4" borderId="1" xfId="1" applyNumberFormat="1" applyFont="1" applyFill="1" applyBorder="1" applyAlignment="1">
      <alignment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 wrapText="1"/>
    </xf>
    <xf numFmtId="0" fontId="9" fillId="3" borderId="0" xfId="2" applyFont="1" applyFill="1"/>
    <xf numFmtId="0" fontId="11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1" fillId="0" borderId="0" xfId="2" applyFont="1"/>
    <xf numFmtId="0" fontId="9" fillId="0" borderId="0" xfId="2" applyFont="1" applyBorder="1" applyAlignment="1">
      <alignment horizontal="center" vertical="center" wrapText="1"/>
    </xf>
    <xf numFmtId="0" fontId="11" fillId="0" borderId="0" xfId="2" applyFont="1" applyAlignment="1"/>
    <xf numFmtId="0" fontId="16" fillId="0" borderId="0" xfId="2" applyFont="1" applyAlignment="1"/>
    <xf numFmtId="0" fontId="17" fillId="0" borderId="0" xfId="2" applyFont="1" applyAlignment="1"/>
    <xf numFmtId="2" fontId="11" fillId="0" borderId="1" xfId="2" applyNumberFormat="1" applyFont="1" applyBorder="1"/>
    <xf numFmtId="2" fontId="11" fillId="0" borderId="1" xfId="2" applyNumberFormat="1" applyFont="1" applyFill="1" applyBorder="1"/>
    <xf numFmtId="0" fontId="11" fillId="0" borderId="1" xfId="2" applyFont="1" applyBorder="1" applyAlignment="1">
      <alignment wrapText="1"/>
    </xf>
    <xf numFmtId="2" fontId="12" fillId="0" borderId="0" xfId="2" applyNumberFormat="1" applyFont="1" applyAlignment="1">
      <alignment wrapText="1"/>
    </xf>
    <xf numFmtId="2" fontId="11" fillId="2" borderId="1" xfId="2" applyNumberFormat="1" applyFont="1" applyFill="1" applyBorder="1"/>
    <xf numFmtId="2" fontId="9" fillId="0" borderId="1" xfId="2" applyNumberFormat="1" applyFont="1" applyBorder="1"/>
    <xf numFmtId="0" fontId="9" fillId="0" borderId="1" xfId="2" applyFont="1" applyBorder="1" applyAlignment="1">
      <alignment wrapText="1"/>
    </xf>
    <xf numFmtId="4" fontId="11" fillId="0" borderId="0" xfId="2" applyNumberFormat="1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8" fillId="0" borderId="1" xfId="2" applyFont="1" applyBorder="1" applyAlignment="1">
      <alignment horizontal="left" vertical="center" wrapText="1"/>
    </xf>
    <xf numFmtId="4" fontId="11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6" fillId="0" borderId="1" xfId="2" applyFont="1" applyBorder="1" applyAlignment="1">
      <alignment wrapText="1"/>
    </xf>
    <xf numFmtId="2" fontId="10" fillId="0" borderId="1" xfId="2" applyNumberFormat="1" applyFont="1" applyBorder="1"/>
    <xf numFmtId="2" fontId="10" fillId="0" borderId="1" xfId="2" applyNumberFormat="1" applyFont="1" applyFill="1" applyBorder="1"/>
    <xf numFmtId="0" fontId="10" fillId="0" borderId="1" xfId="2" applyFont="1" applyBorder="1" applyAlignment="1">
      <alignment wrapText="1"/>
    </xf>
    <xf numFmtId="2" fontId="10" fillId="0" borderId="1" xfId="2" applyNumberFormat="1" applyFont="1" applyBorder="1" applyAlignment="1">
      <alignment horizontal="right" wrapText="1"/>
    </xf>
    <xf numFmtId="0" fontId="4" fillId="3" borderId="0" xfId="2" applyFont="1" applyFill="1" applyAlignment="1">
      <alignment horizontal="center" wrapText="1"/>
    </xf>
    <xf numFmtId="0" fontId="4" fillId="3" borderId="0" xfId="2" applyFont="1" applyFill="1" applyAlignment="1">
      <alignment wrapText="1"/>
    </xf>
    <xf numFmtId="0" fontId="4" fillId="3" borderId="0" xfId="2" applyFont="1" applyFill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2" fontId="10" fillId="0" borderId="1" xfId="2" applyNumberFormat="1" applyFont="1" applyBorder="1" applyAlignment="1">
      <alignment horizontal="right"/>
    </xf>
    <xf numFmtId="0" fontId="6" fillId="0" borderId="1" xfId="2" applyFont="1" applyBorder="1" applyAlignment="1">
      <alignment horizontal="left" vertical="center" wrapText="1"/>
    </xf>
    <xf numFmtId="0" fontId="10" fillId="0" borderId="2" xfId="2" applyNumberFormat="1" applyFont="1" applyBorder="1" applyAlignment="1">
      <alignment horizontal="left" vertical="center" wrapText="1"/>
    </xf>
    <xf numFmtId="0" fontId="10" fillId="0" borderId="3" xfId="2" applyNumberFormat="1" applyFont="1" applyBorder="1" applyAlignment="1">
      <alignment horizontal="left" vertical="center" wrapText="1"/>
    </xf>
    <xf numFmtId="0" fontId="10" fillId="0" borderId="4" xfId="2" applyNumberFormat="1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right" wrapText="1"/>
    </xf>
    <xf numFmtId="0" fontId="4" fillId="0" borderId="2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left" vertical="center" wrapText="1"/>
    </xf>
    <xf numFmtId="0" fontId="11" fillId="0" borderId="0" xfId="2" applyFont="1" applyAlignment="1">
      <alignment wrapText="1"/>
    </xf>
    <xf numFmtId="0" fontId="9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5" fillId="0" borderId="0" xfId="2" applyFont="1" applyAlignment="1"/>
    <xf numFmtId="0" fontId="16" fillId="0" borderId="0" xfId="2" applyFont="1" applyAlignment="1">
      <alignment wrapText="1"/>
    </xf>
    <xf numFmtId="0" fontId="14" fillId="0" borderId="5" xfId="2" applyFont="1" applyBorder="1" applyAlignment="1">
      <alignment horizontal="left" vertical="center" wrapText="1"/>
    </xf>
    <xf numFmtId="0" fontId="11" fillId="0" borderId="5" xfId="2" applyFont="1" applyBorder="1" applyAlignment="1">
      <alignment wrapText="1"/>
    </xf>
    <xf numFmtId="0" fontId="9" fillId="0" borderId="0" xfId="2" applyFont="1" applyAlignment="1"/>
    <xf numFmtId="0" fontId="11" fillId="0" borderId="0" xfId="2" applyFont="1" applyAlignment="1"/>
    <xf numFmtId="0" fontId="6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2" fontId="11" fillId="0" borderId="0" xfId="2" applyNumberFormat="1" applyFont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2"/>
  <sheetViews>
    <sheetView tabSelected="1" topLeftCell="A30" zoomScaleNormal="100" workbookViewId="0">
      <selection activeCell="H27" sqref="H27:H32"/>
    </sheetView>
  </sheetViews>
  <sheetFormatPr defaultColWidth="9.109375" defaultRowHeight="13.8" x14ac:dyDescent="0.3"/>
  <cols>
    <col min="1" max="1" width="14.44140625" style="4" customWidth="1"/>
    <col min="2" max="2" width="12" style="4" customWidth="1"/>
    <col min="3" max="3" width="15.21875" style="5" customWidth="1"/>
    <col min="4" max="4" width="20" style="1" customWidth="1"/>
    <col min="5" max="5" width="15" style="1" customWidth="1"/>
    <col min="6" max="6" width="15.5546875" style="1" customWidth="1"/>
    <col min="7" max="7" width="26.33203125" style="1" customWidth="1"/>
    <col min="8" max="8" width="11.88671875" style="1" customWidth="1"/>
    <col min="9" max="9" width="0.109375" style="1" customWidth="1"/>
    <col min="10" max="10" width="7.6640625" style="1" customWidth="1"/>
    <col min="11" max="16384" width="9.109375" style="1"/>
  </cols>
  <sheetData>
    <row r="1" spans="1:8" ht="15.6" x14ac:dyDescent="0.3">
      <c r="A1" s="70" t="s">
        <v>1</v>
      </c>
      <c r="B1" s="70"/>
      <c r="C1" s="70"/>
      <c r="D1" s="70"/>
      <c r="E1" s="70"/>
      <c r="F1" s="70"/>
    </row>
    <row r="2" spans="1:8" ht="18" customHeight="1" x14ac:dyDescent="0.3">
      <c r="A2" s="71" t="s">
        <v>2</v>
      </c>
      <c r="B2" s="71"/>
      <c r="C2" s="71"/>
      <c r="D2" s="71"/>
      <c r="E2" s="71"/>
      <c r="F2" s="71"/>
    </row>
    <row r="3" spans="1:8" x14ac:dyDescent="0.3">
      <c r="A3" s="9">
        <v>1</v>
      </c>
      <c r="B3" s="9"/>
      <c r="C3" s="2"/>
      <c r="D3" s="3" t="s">
        <v>3</v>
      </c>
      <c r="E3" s="66">
        <v>2010</v>
      </c>
      <c r="F3" s="66"/>
    </row>
    <row r="4" spans="1:8" x14ac:dyDescent="0.3">
      <c r="A4" s="9">
        <v>2</v>
      </c>
      <c r="B4" s="9"/>
      <c r="C4" s="2"/>
      <c r="D4" s="3" t="s">
        <v>4</v>
      </c>
      <c r="E4" s="66">
        <v>10</v>
      </c>
      <c r="F4" s="66"/>
    </row>
    <row r="5" spans="1:8" x14ac:dyDescent="0.3">
      <c r="A5" s="9">
        <v>3</v>
      </c>
      <c r="B5" s="9"/>
      <c r="C5" s="2"/>
      <c r="D5" s="3" t="s">
        <v>5</v>
      </c>
      <c r="E5" s="66">
        <v>76</v>
      </c>
      <c r="F5" s="66"/>
      <c r="G5" s="54"/>
      <c r="H5" s="55"/>
    </row>
    <row r="6" spans="1:8" ht="27.6" x14ac:dyDescent="0.3">
      <c r="A6" s="9">
        <v>4</v>
      </c>
      <c r="B6" s="9"/>
      <c r="C6" s="2"/>
      <c r="D6" s="3" t="s">
        <v>6</v>
      </c>
      <c r="E6" s="66">
        <f>E22</f>
        <v>6447.1</v>
      </c>
      <c r="F6" s="66"/>
      <c r="G6" s="56"/>
      <c r="H6" s="55"/>
    </row>
    <row r="7" spans="1:8" ht="27.6" x14ac:dyDescent="0.3">
      <c r="A7" s="9">
        <v>5</v>
      </c>
      <c r="B7" s="9"/>
      <c r="C7" s="2"/>
      <c r="D7" s="3" t="s">
        <v>66</v>
      </c>
      <c r="E7" s="66">
        <v>726.4</v>
      </c>
      <c r="F7" s="66"/>
    </row>
    <row r="8" spans="1:8" ht="27.6" x14ac:dyDescent="0.3">
      <c r="A8" s="9">
        <v>6</v>
      </c>
      <c r="B8" s="9"/>
      <c r="C8" s="2"/>
      <c r="D8" s="3" t="s">
        <v>67</v>
      </c>
      <c r="E8" s="66">
        <v>680.9</v>
      </c>
      <c r="F8" s="66"/>
    </row>
    <row r="9" spans="1:8" ht="47.4" customHeight="1" x14ac:dyDescent="0.3">
      <c r="A9" s="9">
        <v>7</v>
      </c>
      <c r="B9" s="9"/>
      <c r="C9" s="2"/>
      <c r="D9" s="9" t="s">
        <v>7</v>
      </c>
      <c r="E9" s="67" t="s">
        <v>8</v>
      </c>
      <c r="F9" s="68"/>
    </row>
    <row r="10" spans="1:8" x14ac:dyDescent="0.3">
      <c r="A10" s="9">
        <v>8</v>
      </c>
      <c r="B10" s="9"/>
      <c r="C10" s="2"/>
      <c r="D10" s="3" t="s">
        <v>9</v>
      </c>
      <c r="E10" s="66" t="s">
        <v>10</v>
      </c>
      <c r="F10" s="66"/>
    </row>
    <row r="11" spans="1:8" x14ac:dyDescent="0.3">
      <c r="A11" s="9">
        <v>9</v>
      </c>
      <c r="B11" s="9"/>
      <c r="C11" s="2"/>
      <c r="D11" s="3" t="s">
        <v>11</v>
      </c>
      <c r="E11" s="69" t="s">
        <v>12</v>
      </c>
      <c r="F11" s="69"/>
    </row>
    <row r="12" spans="1:8" ht="38.25" customHeight="1" x14ac:dyDescent="0.3">
      <c r="A12" s="9">
        <v>11</v>
      </c>
      <c r="B12" s="9"/>
      <c r="C12" s="2"/>
      <c r="D12" s="3" t="s">
        <v>13</v>
      </c>
      <c r="E12" s="64" t="s">
        <v>14</v>
      </c>
      <c r="F12" s="65"/>
    </row>
    <row r="13" spans="1:8" ht="44.25" customHeight="1" x14ac:dyDescent="0.3">
      <c r="A13" s="9">
        <v>12</v>
      </c>
      <c r="B13" s="9"/>
      <c r="C13" s="2"/>
      <c r="D13" s="3" t="s">
        <v>15</v>
      </c>
      <c r="E13" s="72" t="s">
        <v>16</v>
      </c>
      <c r="F13" s="73"/>
    </row>
    <row r="14" spans="1:8" ht="17.399999999999999" customHeight="1" x14ac:dyDescent="0.3">
      <c r="A14" s="71" t="s">
        <v>17</v>
      </c>
      <c r="B14" s="71"/>
      <c r="C14" s="71"/>
      <c r="D14" s="71"/>
      <c r="E14" s="71"/>
      <c r="F14" s="71"/>
    </row>
    <row r="15" spans="1:8" s="6" customFormat="1" ht="54.75" customHeight="1" x14ac:dyDescent="0.3">
      <c r="A15" s="57"/>
      <c r="B15" s="57"/>
      <c r="C15" s="58"/>
      <c r="D15" s="57" t="s">
        <v>18</v>
      </c>
      <c r="E15" s="74" t="s">
        <v>41</v>
      </c>
      <c r="F15" s="74"/>
    </row>
    <row r="16" spans="1:8" ht="12.75" customHeight="1" x14ac:dyDescent="0.3">
      <c r="A16" s="71" t="s">
        <v>44</v>
      </c>
      <c r="B16" s="71"/>
      <c r="C16" s="71"/>
      <c r="D16" s="71"/>
      <c r="E16" s="71"/>
      <c r="F16" s="71"/>
    </row>
    <row r="17" spans="1:10" s="26" customFormat="1" x14ac:dyDescent="0.25">
      <c r="A17" s="25"/>
      <c r="B17" s="25"/>
      <c r="C17" s="77" t="s">
        <v>19</v>
      </c>
      <c r="D17" s="77"/>
      <c r="E17" s="77"/>
      <c r="F17" s="77"/>
      <c r="G17" s="77"/>
    </row>
    <row r="18" spans="1:10" s="26" customFormat="1" x14ac:dyDescent="0.25">
      <c r="A18" s="25"/>
      <c r="B18" s="25"/>
      <c r="C18" s="78" t="s">
        <v>20</v>
      </c>
      <c r="D18" s="79"/>
      <c r="E18" s="79"/>
      <c r="F18" s="79"/>
      <c r="G18" s="79"/>
    </row>
    <row r="19" spans="1:10" s="26" customFormat="1" ht="25.5" customHeight="1" x14ac:dyDescent="0.25">
      <c r="A19" s="28"/>
      <c r="B19" s="28"/>
      <c r="C19" s="80" t="s">
        <v>50</v>
      </c>
      <c r="D19" s="81"/>
      <c r="E19" s="81"/>
      <c r="F19" s="81"/>
      <c r="G19" s="81"/>
    </row>
    <row r="20" spans="1:10" s="28" customFormat="1" ht="15.75" customHeight="1" x14ac:dyDescent="0.25">
      <c r="A20" s="82" t="s">
        <v>21</v>
      </c>
      <c r="B20" s="82"/>
      <c r="C20" s="76"/>
      <c r="D20" s="76"/>
      <c r="E20" s="76"/>
      <c r="F20" s="76"/>
      <c r="G20" s="76"/>
    </row>
    <row r="21" spans="1:10" s="26" customFormat="1" x14ac:dyDescent="0.25">
      <c r="A21" s="28" t="s">
        <v>47</v>
      </c>
      <c r="B21" s="28"/>
      <c r="C21" s="29"/>
      <c r="D21" s="30"/>
      <c r="E21" s="31"/>
      <c r="F21" s="30"/>
      <c r="G21" s="30"/>
    </row>
    <row r="22" spans="1:10" s="26" customFormat="1" x14ac:dyDescent="0.25">
      <c r="A22" s="28" t="s">
        <v>40</v>
      </c>
      <c r="B22" s="28"/>
      <c r="C22" s="29"/>
      <c r="D22" s="30"/>
      <c r="E22" s="32">
        <v>6447.1</v>
      </c>
      <c r="F22" s="30"/>
      <c r="G22" s="30"/>
    </row>
    <row r="23" spans="1:10" s="26" customFormat="1" x14ac:dyDescent="0.25">
      <c r="A23" s="28" t="s">
        <v>48</v>
      </c>
      <c r="B23" s="28"/>
      <c r="C23" s="29"/>
      <c r="D23" s="30"/>
      <c r="E23" s="31"/>
      <c r="F23" s="30"/>
      <c r="G23" s="30"/>
    </row>
    <row r="24" spans="1:10" s="26" customFormat="1" x14ac:dyDescent="0.25">
      <c r="A24" s="28" t="s">
        <v>49</v>
      </c>
      <c r="B24" s="28"/>
      <c r="C24" s="29"/>
      <c r="D24" s="30"/>
      <c r="E24" s="31"/>
      <c r="F24" s="30"/>
      <c r="G24" s="30"/>
    </row>
    <row r="25" spans="1:10" s="26" customFormat="1" ht="30" customHeight="1" x14ac:dyDescent="0.25">
      <c r="A25" s="83" t="s">
        <v>22</v>
      </c>
      <c r="B25" s="83"/>
      <c r="C25" s="84"/>
      <c r="D25" s="84"/>
      <c r="E25" s="84"/>
      <c r="F25" s="84"/>
      <c r="G25" s="84"/>
    </row>
    <row r="26" spans="1:10" s="15" customFormat="1" ht="65.400000000000006" customHeight="1" x14ac:dyDescent="0.3">
      <c r="A26" s="10" t="s">
        <v>54</v>
      </c>
      <c r="B26" s="11" t="s">
        <v>42</v>
      </c>
      <c r="C26" s="12" t="s">
        <v>51</v>
      </c>
      <c r="D26" s="12" t="s">
        <v>52</v>
      </c>
      <c r="E26" s="10" t="s">
        <v>23</v>
      </c>
      <c r="F26" s="13" t="s">
        <v>53</v>
      </c>
      <c r="G26" s="14" t="s">
        <v>24</v>
      </c>
      <c r="J26" s="16"/>
    </row>
    <row r="27" spans="1:10" s="26" customFormat="1" ht="30.6" customHeight="1" x14ac:dyDescent="0.25">
      <c r="A27" s="33">
        <v>43666.749999999884</v>
      </c>
      <c r="B27" s="50">
        <v>7.12</v>
      </c>
      <c r="C27" s="34">
        <v>487902.6</v>
      </c>
      <c r="D27" s="34">
        <v>461563.86</v>
      </c>
      <c r="E27" s="34">
        <f>C27</f>
        <v>487902.6</v>
      </c>
      <c r="F27" s="33">
        <f t="shared" ref="F27:F32" si="0">A27+C27-D27</f>
        <v>70005.489999999874</v>
      </c>
      <c r="G27" s="35" t="s">
        <v>25</v>
      </c>
      <c r="H27" s="89"/>
    </row>
    <row r="28" spans="1:10" s="26" customFormat="1" ht="25.5" customHeight="1" x14ac:dyDescent="0.25">
      <c r="A28" s="33">
        <v>32089.459999999963</v>
      </c>
      <c r="B28" s="50">
        <v>3.15</v>
      </c>
      <c r="C28" s="34">
        <v>206454.93</v>
      </c>
      <c r="D28" s="34">
        <v>196067.09</v>
      </c>
      <c r="E28" s="34">
        <f t="shared" ref="E28:E29" si="1">C28</f>
        <v>206454.93</v>
      </c>
      <c r="F28" s="33">
        <f t="shared" si="0"/>
        <v>42477.299999999959</v>
      </c>
      <c r="G28" s="35" t="s">
        <v>26</v>
      </c>
      <c r="H28" s="89"/>
    </row>
    <row r="29" spans="1:10" s="26" customFormat="1" ht="40.950000000000003" customHeight="1" x14ac:dyDescent="0.25">
      <c r="A29" s="33">
        <v>37717.499999999971</v>
      </c>
      <c r="B29" s="59">
        <v>4.5999999999999996</v>
      </c>
      <c r="C29" s="34">
        <v>277915.44</v>
      </c>
      <c r="D29" s="34">
        <v>263453.18</v>
      </c>
      <c r="E29" s="34">
        <f t="shared" si="1"/>
        <v>277915.44</v>
      </c>
      <c r="F29" s="33">
        <f t="shared" si="0"/>
        <v>52179.759999999951</v>
      </c>
      <c r="G29" s="35" t="s">
        <v>27</v>
      </c>
      <c r="H29" s="89"/>
    </row>
    <row r="30" spans="1:10" s="26" customFormat="1" ht="28.95" customHeight="1" x14ac:dyDescent="0.25">
      <c r="A30" s="33">
        <v>4744.4399999999951</v>
      </c>
      <c r="B30" s="50">
        <v>1.48</v>
      </c>
      <c r="C30" s="34">
        <v>89416.56</v>
      </c>
      <c r="D30" s="34">
        <v>83277.45</v>
      </c>
      <c r="E30" s="37">
        <f>E42</f>
        <v>2407.5</v>
      </c>
      <c r="F30" s="33">
        <f t="shared" si="0"/>
        <v>10883.550000000003</v>
      </c>
      <c r="G30" s="35" t="s">
        <v>28</v>
      </c>
      <c r="H30" s="89"/>
    </row>
    <row r="31" spans="1:10" s="27" customFormat="1" ht="24.6" customHeight="1" x14ac:dyDescent="0.25">
      <c r="A31" s="33">
        <v>13295.160000000002</v>
      </c>
      <c r="B31" s="50"/>
      <c r="C31" s="51"/>
      <c r="D31" s="51"/>
      <c r="E31" s="51">
        <f>C31</f>
        <v>0</v>
      </c>
      <c r="F31" s="50">
        <f>A31-D31</f>
        <v>13295.160000000002</v>
      </c>
      <c r="G31" s="52" t="s">
        <v>57</v>
      </c>
      <c r="H31" s="89"/>
    </row>
    <row r="32" spans="1:10" s="26" customFormat="1" ht="29.4" customHeight="1" x14ac:dyDescent="0.25">
      <c r="A32" s="33">
        <v>10798.090000000026</v>
      </c>
      <c r="B32" s="53" t="s">
        <v>45</v>
      </c>
      <c r="C32" s="51">
        <v>136800</v>
      </c>
      <c r="D32" s="51">
        <v>130803.4</v>
      </c>
      <c r="E32" s="51">
        <f>C32</f>
        <v>136800</v>
      </c>
      <c r="F32" s="50">
        <f t="shared" si="0"/>
        <v>16794.690000000031</v>
      </c>
      <c r="G32" s="52" t="s">
        <v>29</v>
      </c>
      <c r="H32" s="89"/>
    </row>
    <row r="33" spans="1:10" s="26" customFormat="1" ht="25.8" customHeight="1" x14ac:dyDescent="0.25">
      <c r="A33" s="38">
        <f>SUM(A27:A32)</f>
        <v>142311.39999999985</v>
      </c>
      <c r="B33" s="38"/>
      <c r="C33" s="38">
        <f t="shared" ref="C33:E33" si="2">SUM(C27:C32)</f>
        <v>1198489.53</v>
      </c>
      <c r="D33" s="38">
        <f t="shared" si="2"/>
        <v>1135164.9799999997</v>
      </c>
      <c r="E33" s="38">
        <f t="shared" si="2"/>
        <v>1111480.47</v>
      </c>
      <c r="F33" s="38">
        <f>SUM(F27:F32)</f>
        <v>205635.94999999984</v>
      </c>
      <c r="G33" s="39" t="s">
        <v>30</v>
      </c>
    </row>
    <row r="34" spans="1:10" s="26" customFormat="1" x14ac:dyDescent="0.25">
      <c r="A34" s="85" t="s">
        <v>31</v>
      </c>
      <c r="B34" s="85"/>
      <c r="C34" s="86"/>
      <c r="D34" s="86"/>
      <c r="E34" s="86"/>
      <c r="F34" s="86"/>
      <c r="G34" s="28"/>
      <c r="J34" s="40"/>
    </row>
    <row r="35" spans="1:10" s="41" customFormat="1" ht="64.8" customHeight="1" x14ac:dyDescent="0.25">
      <c r="A35" s="11" t="s">
        <v>54</v>
      </c>
      <c r="B35" s="11"/>
      <c r="C35" s="17" t="s">
        <v>51</v>
      </c>
      <c r="D35" s="17" t="s">
        <v>52</v>
      </c>
      <c r="E35" s="11" t="s">
        <v>23</v>
      </c>
      <c r="F35" s="18" t="s">
        <v>53</v>
      </c>
      <c r="G35" s="17" t="s">
        <v>32</v>
      </c>
      <c r="J35" s="42"/>
    </row>
    <row r="36" spans="1:10" s="26" customFormat="1" ht="28.2" customHeight="1" x14ac:dyDescent="0.25">
      <c r="A36" s="33">
        <v>22533.429999999964</v>
      </c>
      <c r="B36" s="33"/>
      <c r="C36" s="33">
        <v>298809.06</v>
      </c>
      <c r="D36" s="33">
        <v>297756.62</v>
      </c>
      <c r="E36" s="33">
        <f>D36</f>
        <v>297756.62</v>
      </c>
      <c r="F36" s="50">
        <f>A36+C36-D36</f>
        <v>23585.869999999995</v>
      </c>
      <c r="G36" s="35" t="s">
        <v>33</v>
      </c>
    </row>
    <row r="37" spans="1:10" s="26" customFormat="1" ht="38.4" customHeight="1" x14ac:dyDescent="0.25">
      <c r="A37" s="33">
        <v>-6874.1099999999951</v>
      </c>
      <c r="B37" s="33"/>
      <c r="C37" s="33">
        <v>69185.53</v>
      </c>
      <c r="D37" s="33">
        <v>66711.41</v>
      </c>
      <c r="E37" s="33">
        <f t="shared" ref="E37" si="3">D37</f>
        <v>66711.41</v>
      </c>
      <c r="F37" s="50">
        <f>A37+C37-D37</f>
        <v>-4399.989999999998</v>
      </c>
      <c r="G37" s="35" t="s">
        <v>34</v>
      </c>
    </row>
    <row r="38" spans="1:10" s="26" customFormat="1" x14ac:dyDescent="0.25">
      <c r="A38" s="38">
        <f>SUM(A36:A37)</f>
        <v>15659.319999999969</v>
      </c>
      <c r="B38" s="38"/>
      <c r="C38" s="38">
        <f t="shared" ref="C38:F38" si="4">SUM(C36:C37)</f>
        <v>367994.58999999997</v>
      </c>
      <c r="D38" s="38">
        <f>SUM(D36:D37)</f>
        <v>364468.03</v>
      </c>
      <c r="E38" s="38">
        <f t="shared" si="4"/>
        <v>364468.03</v>
      </c>
      <c r="F38" s="38">
        <f t="shared" si="4"/>
        <v>19185.879999999997</v>
      </c>
      <c r="G38" s="39" t="s">
        <v>0</v>
      </c>
    </row>
    <row r="39" spans="1:10" s="28" customFormat="1" x14ac:dyDescent="0.25">
      <c r="A39" s="75" t="s">
        <v>35</v>
      </c>
      <c r="B39" s="75"/>
      <c r="C39" s="76"/>
      <c r="D39" s="76"/>
      <c r="E39" s="76"/>
      <c r="F39" s="76"/>
      <c r="G39" s="76"/>
    </row>
    <row r="40" spans="1:10" s="28" customFormat="1" x14ac:dyDescent="0.25">
      <c r="A40" s="76"/>
      <c r="B40" s="76"/>
      <c r="C40" s="76"/>
      <c r="D40" s="76"/>
      <c r="E40" s="76"/>
      <c r="F40" s="76"/>
      <c r="G40" s="76"/>
    </row>
    <row r="41" spans="1:10" s="26" customFormat="1" ht="69" x14ac:dyDescent="0.25">
      <c r="A41" s="10" t="s">
        <v>36</v>
      </c>
      <c r="B41" s="19" t="s">
        <v>55</v>
      </c>
      <c r="C41" s="11"/>
      <c r="D41" s="11" t="s">
        <v>37</v>
      </c>
      <c r="E41" s="11" t="s">
        <v>38</v>
      </c>
      <c r="F41" s="20" t="s">
        <v>56</v>
      </c>
    </row>
    <row r="42" spans="1:10" s="26" customFormat="1" ht="26.4" customHeight="1" x14ac:dyDescent="0.25">
      <c r="A42" s="21"/>
      <c r="B42" s="24">
        <v>76885.609999999986</v>
      </c>
      <c r="C42" s="22"/>
      <c r="D42" s="22" t="s">
        <v>39</v>
      </c>
      <c r="E42" s="23">
        <f>E43</f>
        <v>2407.5</v>
      </c>
      <c r="F42" s="24">
        <f>B42+D30-E42</f>
        <v>157755.56</v>
      </c>
      <c r="G42" s="36"/>
      <c r="H42" s="36"/>
    </row>
    <row r="43" spans="1:10" s="43" customFormat="1" ht="49.8" customHeight="1" x14ac:dyDescent="0.25">
      <c r="A43" s="21"/>
      <c r="B43" s="24"/>
      <c r="C43" s="22"/>
      <c r="D43" s="45" t="s">
        <v>64</v>
      </c>
      <c r="E43" s="46">
        <f>1350/60*47+1350</f>
        <v>2407.5</v>
      </c>
      <c r="F43" s="24"/>
      <c r="G43" s="36"/>
      <c r="H43" s="36"/>
    </row>
    <row r="44" spans="1:10" s="44" customFormat="1" ht="28.8" customHeight="1" x14ac:dyDescent="0.25">
      <c r="A44" s="61" t="s">
        <v>65</v>
      </c>
      <c r="B44" s="62"/>
      <c r="C44" s="62"/>
      <c r="D44" s="62"/>
      <c r="E44" s="62"/>
      <c r="F44" s="63"/>
      <c r="G44" s="36"/>
      <c r="H44" s="36"/>
    </row>
    <row r="45" spans="1:10" s="48" customFormat="1" ht="42" customHeight="1" x14ac:dyDescent="0.3">
      <c r="A45" s="60" t="s">
        <v>46</v>
      </c>
      <c r="B45" s="60"/>
      <c r="C45" s="47" t="s">
        <v>43</v>
      </c>
      <c r="D45" s="47" t="s">
        <v>58</v>
      </c>
      <c r="E45" s="47" t="s">
        <v>52</v>
      </c>
      <c r="F45" s="47" t="s">
        <v>59</v>
      </c>
    </row>
    <row r="46" spans="1:10" s="48" customFormat="1" ht="21.75" customHeight="1" x14ac:dyDescent="0.3">
      <c r="A46" s="60"/>
      <c r="B46" s="60"/>
      <c r="C46" s="49">
        <v>6000</v>
      </c>
      <c r="D46" s="49">
        <f>C46</f>
        <v>6000</v>
      </c>
      <c r="E46" s="49">
        <f>D46</f>
        <v>6000</v>
      </c>
      <c r="F46" s="49">
        <f>E46+D46+C46</f>
        <v>18000</v>
      </c>
    </row>
    <row r="47" spans="1:10" s="48" customFormat="1" ht="31.8" customHeight="1" x14ac:dyDescent="0.3">
      <c r="A47" s="87" t="s">
        <v>63</v>
      </c>
      <c r="B47" s="87"/>
      <c r="C47" s="87"/>
      <c r="D47" s="87"/>
      <c r="E47" s="87"/>
      <c r="F47" s="87"/>
    </row>
    <row r="48" spans="1:10" ht="116.4" customHeight="1" x14ac:dyDescent="0.3">
      <c r="A48" s="88" t="s">
        <v>60</v>
      </c>
      <c r="B48" s="88"/>
      <c r="C48" s="88"/>
      <c r="D48" s="88"/>
      <c r="E48" s="88"/>
      <c r="F48" s="88"/>
    </row>
    <row r="49" spans="1:6" ht="37.799999999999997" customHeight="1" x14ac:dyDescent="0.3">
      <c r="A49" s="88" t="s">
        <v>61</v>
      </c>
      <c r="B49" s="88"/>
      <c r="C49" s="88"/>
      <c r="D49" s="88"/>
      <c r="E49" s="88"/>
      <c r="F49" s="88"/>
    </row>
    <row r="50" spans="1:6" ht="16.8" customHeight="1" x14ac:dyDescent="0.3">
      <c r="D50" s="8" t="s">
        <v>62</v>
      </c>
    </row>
    <row r="52" spans="1:6" x14ac:dyDescent="0.3">
      <c r="C52" s="7"/>
    </row>
  </sheetData>
  <mergeCells count="29">
    <mergeCell ref="A49:F49"/>
    <mergeCell ref="A45:B45"/>
    <mergeCell ref="A25:G25"/>
    <mergeCell ref="A34:F34"/>
    <mergeCell ref="A16:F16"/>
    <mergeCell ref="A47:F47"/>
    <mergeCell ref="A48:F48"/>
    <mergeCell ref="E6:F6"/>
    <mergeCell ref="A1:F1"/>
    <mergeCell ref="A2:F2"/>
    <mergeCell ref="E3:F3"/>
    <mergeCell ref="E4:F4"/>
    <mergeCell ref="E5:F5"/>
    <mergeCell ref="A46:B46"/>
    <mergeCell ref="A44:F44"/>
    <mergeCell ref="E12:F12"/>
    <mergeCell ref="E7:F7"/>
    <mergeCell ref="E8:F8"/>
    <mergeCell ref="E9:F9"/>
    <mergeCell ref="E10:F10"/>
    <mergeCell ref="E11:F11"/>
    <mergeCell ref="E13:F13"/>
    <mergeCell ref="A14:F14"/>
    <mergeCell ref="E15:F15"/>
    <mergeCell ref="A39:G40"/>
    <mergeCell ref="C17:G17"/>
    <mergeCell ref="C18:G18"/>
    <mergeCell ref="C19:G19"/>
    <mergeCell ref="A20:G20"/>
  </mergeCells>
  <pageMargins left="0.31496062992125984" right="0.11811023622047245" top="0.74803149606299213" bottom="0.74803149606299213" header="0.31496062992125984" footer="0.31496062992125984"/>
  <pageSetup paperSize="9" scale="69" orientation="portrait" horizontalDpi="180" verticalDpi="180" r:id="rId1"/>
  <rowBreaks count="1" manualBreakCount="1">
    <brk id="16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8а 2018</vt:lpstr>
      <vt:lpstr>Лист1</vt:lpstr>
      <vt:lpstr>'8а 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2019-03-22T12:37:57Z</dcterms:modified>
</cp:coreProperties>
</file>