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9440" windowHeight="12648"/>
  </bookViews>
  <sheets>
    <sheet name="2018" sheetId="7" r:id="rId1"/>
    <sheet name="Лист1" sheetId="1" r:id="rId2"/>
  </sheets>
  <definedNames>
    <definedName name="_xlnm.Print_Area" localSheetId="0">'2018'!$A$1:$G$54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1" i="7" l="1"/>
  <c r="F30" i="7" l="1"/>
  <c r="F31" i="7"/>
  <c r="E49" i="7"/>
  <c r="E48" i="7"/>
  <c r="E42" i="7" s="1"/>
  <c r="F42" i="7" l="1"/>
  <c r="D32" i="7" l="1"/>
  <c r="C32" i="7"/>
  <c r="E30" i="7" l="1"/>
  <c r="D51" i="7" l="1"/>
  <c r="E51" i="7" s="1"/>
  <c r="F6" i="7"/>
  <c r="E35" i="7" l="1"/>
  <c r="E36" i="7"/>
  <c r="E37" i="7"/>
  <c r="E29" i="7"/>
  <c r="E38" i="7"/>
  <c r="E28" i="7"/>
  <c r="E27" i="7"/>
  <c r="E32" i="7" s="1"/>
  <c r="E39" i="7" l="1"/>
  <c r="D39" i="7"/>
  <c r="E31" i="7"/>
  <c r="C39" i="7"/>
  <c r="F38" i="7" l="1"/>
  <c r="F37" i="7"/>
  <c r="F36" i="7" l="1"/>
  <c r="A39" i="7"/>
  <c r="F35" i="7"/>
  <c r="F29" i="7"/>
  <c r="F28" i="7"/>
  <c r="F39" i="7" l="1"/>
  <c r="A32" i="7" l="1"/>
  <c r="F27" i="7"/>
  <c r="F32" i="7" s="1"/>
</calcChain>
</file>

<file path=xl/sharedStrings.xml><?xml version="1.0" encoding="utf-8"?>
<sst xmlns="http://schemas.openxmlformats.org/spreadsheetml/2006/main" count="81" uniqueCount="72">
  <si>
    <t>Итого</t>
  </si>
  <si>
    <t>Сиреневый бульвар 4</t>
  </si>
  <si>
    <t>Общая информация</t>
  </si>
  <si>
    <t>год постройки</t>
  </si>
  <si>
    <t>этажность</t>
  </si>
  <si>
    <t>кол- во квартир</t>
  </si>
  <si>
    <t>площадь жилых помещений</t>
  </si>
  <si>
    <t>площадь нежилых помещений</t>
  </si>
  <si>
    <t>площадь всех помещений общего пользования</t>
  </si>
  <si>
    <t>уровень благоустройства</t>
  </si>
  <si>
    <t>дом со всеми видами благоустройства, с лифтами без мусоропровода</t>
  </si>
  <si>
    <t>серия и тип постройки</t>
  </si>
  <si>
    <t>А3-98-073-АР</t>
  </si>
  <si>
    <t>кадастровый номер</t>
  </si>
  <si>
    <t>-</t>
  </si>
  <si>
    <t>S земельного участка (входящего в состав общего имущества в многоквартирном доме)</t>
  </si>
  <si>
    <t>конструктивные и технические параметры</t>
  </si>
  <si>
    <t>кирпичный  4-х подъездный дом</t>
  </si>
  <si>
    <t>системы инжинерно- технического обеспечения</t>
  </si>
  <si>
    <t>дом с центральным отоплением через 4 элеваторных узла. ГВС от центрольно-теплового цункта. Водоснабжение и водоотведение центральное.</t>
  </si>
  <si>
    <t>Использование общего имущества</t>
  </si>
  <si>
    <t>информация об использовании общего имущества в многоквартирном доме</t>
  </si>
  <si>
    <t>ОТЧЕТ УПРАВЛЯЮЩЕЙ ОРГАНИЗАЦИИ</t>
  </si>
  <si>
    <t>ООО "Управляющая компания "Правград"</t>
  </si>
  <si>
    <t>1. Общие сведения о многоквартирном доме</t>
  </si>
  <si>
    <t>2. Отчет по затратам на содержание, ремонт общего имущества в многоквартирном доме и коммунальные услуги за отчетный период</t>
  </si>
  <si>
    <t>Перечислено поставщикам услуги</t>
  </si>
  <si>
    <t>Виды услуг</t>
  </si>
  <si>
    <t>Содержание общего имущества</t>
  </si>
  <si>
    <t>Содержание лифтов</t>
  </si>
  <si>
    <t>Сбор и вывоз твердых бытовых отходов от контейнеров( с учетом КГО)</t>
  </si>
  <si>
    <t>Текущий ремонт общего имущества</t>
  </si>
  <si>
    <t>Коммунальные услуги:</t>
  </si>
  <si>
    <t>Коммунальные услуги, в том числе:</t>
  </si>
  <si>
    <t>Водоснабжение и водоотведение</t>
  </si>
  <si>
    <t>Горячее водоснабжение</t>
  </si>
  <si>
    <t>Центральное отопление</t>
  </si>
  <si>
    <t>Электроэнергия (в том числе освещение мест общего пользования)</t>
  </si>
  <si>
    <t>3. Отчет о фактически выполненных работах по ремонту общего имущества в многоквартирном доме на основании принятого решения собственниками помещений</t>
  </si>
  <si>
    <t>№ п/п</t>
  </si>
  <si>
    <t>Виды услуг работ</t>
  </si>
  <si>
    <t>стоимость работ, руб</t>
  </si>
  <si>
    <t>Текущий ремонт</t>
  </si>
  <si>
    <t>Доп.услуги</t>
  </si>
  <si>
    <t>оборудование  МТС+ МАКСНЕТ+РОСТЕЛЕКОМ+Вымпелком</t>
  </si>
  <si>
    <t>Тарифы</t>
  </si>
  <si>
    <t>Поступило средств в 2016г., руб</t>
  </si>
  <si>
    <t>Провайдеры:</t>
  </si>
  <si>
    <t xml:space="preserve">Общая площадь площадь жилых и нежилых помещений </t>
  </si>
  <si>
    <t>130руб. с кв.</t>
  </si>
  <si>
    <t>Решение собственников</t>
  </si>
  <si>
    <r>
      <t xml:space="preserve">Адрес многоквартирного дома </t>
    </r>
    <r>
      <rPr>
        <u/>
        <sz val="10"/>
        <color theme="1"/>
        <rFont val="Times New Roman"/>
        <family val="1"/>
        <charset val="204"/>
      </rPr>
      <t xml:space="preserve">г.Калуга, ул. Сиреневый Бульвар д. 4 </t>
    </r>
  </si>
  <si>
    <r>
      <t xml:space="preserve">Число квартир </t>
    </r>
    <r>
      <rPr>
        <u/>
        <sz val="10"/>
        <color theme="1"/>
        <rFont val="Times New Roman"/>
        <family val="1"/>
        <charset val="204"/>
      </rPr>
      <t>156</t>
    </r>
  </si>
  <si>
    <r>
      <t>Год постройки</t>
    </r>
    <r>
      <rPr>
        <u/>
        <sz val="10"/>
        <color theme="1"/>
        <rFont val="Times New Roman"/>
        <family val="1"/>
        <charset val="204"/>
      </rPr>
      <t xml:space="preserve"> 2004</t>
    </r>
  </si>
  <si>
    <t>ПЕРЕД СОБСТВЕННИКАМИ ПОМЕЩЕНИЙ О ВЫПОЛНЕНИИ ДОГОВОРА УПРАВЛЕНИЯ № 01-30/20-12 от 27.07.2013 г. ЗА 2018 год</t>
  </si>
  <si>
    <t xml:space="preserve">Сумма задолженности начселения на 01.01.2018г., руб </t>
  </si>
  <si>
    <t>Начислено в 2018, руб</t>
  </si>
  <si>
    <t>Поступило средств в 2018г., руб</t>
  </si>
  <si>
    <t>Задолженность собственников и нанимателей на 01.01.2019г., руб</t>
  </si>
  <si>
    <t>Остаток по тек. ремонту, на январь 2018 руб.</t>
  </si>
  <si>
    <t>Итого остаток по тек. ремонту, на январь 2019руб.</t>
  </si>
  <si>
    <t>Поступило средств в 2017г., руб</t>
  </si>
  <si>
    <t>Поверка приборов учета, доп.работы</t>
  </si>
  <si>
    <t>Ремонт карнизных свесов</t>
  </si>
  <si>
    <t>Установка счетчиков ХВС</t>
  </si>
  <si>
    <t>Услуги экскаватора-погрузчика 19.02.2018-3час; 21.02.2018-2час; 06.03.2018-2час</t>
  </si>
  <si>
    <t>Услуги экскаватора-погрузчика 25.12.2018-0,43час; 01.02.2018-2,2час</t>
  </si>
  <si>
    <t>Работы по ст. "Содержание" выполняются ежемесячно по подрядным договорам, актам аварийности и актам выполненных работ с подрядными организациями: в т.ч. обслуживание газопроводов ОАО «Калугаоблгаз», обслуживание газоходов, вентканалов в ООО «ЖилСпецРСУ», квитанции за ЖКУ расчетный центр ООО «ЕИРЦ №1», содержание ОИ эл/эн ПАО "Калужская Сбытовая Компания", т.д., или собствеными силами специалистов управляющей компании.ТБО - Спецавтохозяйство", обслуживание и текущий ремонт лифтов: договор на тех.обслуживание с ОАО «Калугалифтремстрой», договор по периодическому тех. освидетельствованию с ОАО «Калугалифт», страхование лифтов-КФ АО "Альфастрахование". С технической документацией Вы можете ознакомиться в офисе УК по адресу: ул. Генерала Попова д. 10 корп. 2 оф. 95</t>
  </si>
  <si>
    <t>В целях контроля отчет предоставлен__________________/________________ "___"____________  _______года</t>
  </si>
  <si>
    <t>Заключение о тех.сост. объекта  кап.ремонта</t>
  </si>
  <si>
    <t>ВНИМАНИЕ: Общий долг жителей Вашего дома за жилищно-коммунальные услуги равен 848897,33 руб., в т.ч. по кв. 9,20,37,40,41,54,64,82,103,116,124,132,133,139,140,150</t>
  </si>
  <si>
    <t>Косметический ремонт лестничных клеток под. 1,2,3 с 1го по 2й эт.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</si>
</sst>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sz val="8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u/>
      <sz val="10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8"/>
      <name val="Times New Roman"/>
      <family val="1"/>
      <charset val="204"/>
    </font>
    <font>
      <b/>
      <u/>
      <sz val="8"/>
      <name val="Times New Roman"/>
      <family val="1"/>
      <charset val="204"/>
    </font>
    <font>
      <b/>
      <u/>
      <sz val="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1"/>
      <name val="Times New Roman"/>
      <family val="1"/>
      <charset val="204"/>
    </font>
    <font>
      <b/>
      <u/>
      <sz val="11"/>
      <name val="Times New Roman"/>
      <family val="1"/>
      <charset val="204"/>
    </font>
    <font>
      <u/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u/>
      <sz val="9"/>
      <name val="Times New Roman"/>
      <family val="1"/>
      <charset val="204"/>
    </font>
    <font>
      <u/>
      <sz val="1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2" fillId="0" borderId="0"/>
    <xf numFmtId="0" fontId="1" fillId="0" borderId="0"/>
  </cellStyleXfs>
  <cellXfs count="102">
    <xf numFmtId="0" fontId="0" fillId="0" borderId="0" xfId="0"/>
    <xf numFmtId="0" fontId="6" fillId="0" borderId="1" xfId="2" applyFont="1" applyBorder="1" applyAlignment="1">
      <alignment wrapText="1"/>
    </xf>
    <xf numFmtId="0" fontId="7" fillId="0" borderId="0" xfId="2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8" fillId="0" borderId="1" xfId="2" applyFont="1" applyBorder="1" applyAlignment="1">
      <alignment horizontal="center" vertical="center" wrapText="1"/>
    </xf>
    <xf numFmtId="0" fontId="6" fillId="0" borderId="1" xfId="2" applyFont="1" applyBorder="1" applyAlignment="1">
      <alignment horizontal="center" vertical="center" wrapText="1"/>
    </xf>
    <xf numFmtId="0" fontId="6" fillId="0" borderId="0" xfId="2" applyFont="1" applyBorder="1"/>
    <xf numFmtId="0" fontId="6" fillId="0" borderId="0" xfId="2" applyFont="1"/>
    <xf numFmtId="0" fontId="8" fillId="0" borderId="1" xfId="2" applyNumberFormat="1" applyFont="1" applyBorder="1" applyAlignment="1">
      <alignment horizontal="center" vertical="center" wrapText="1"/>
    </xf>
    <xf numFmtId="0" fontId="6" fillId="0" borderId="0" xfId="2" applyFont="1" applyAlignment="1">
      <alignment wrapText="1"/>
    </xf>
    <xf numFmtId="2" fontId="6" fillId="0" borderId="0" xfId="2" applyNumberFormat="1" applyFont="1" applyAlignment="1">
      <alignment wrapText="1"/>
    </xf>
    <xf numFmtId="4" fontId="8" fillId="2" borderId="1" xfId="0" applyNumberFormat="1" applyFont="1" applyFill="1" applyBorder="1" applyAlignment="1">
      <alignment horizontal="center" vertical="center" wrapText="1"/>
    </xf>
    <xf numFmtId="4" fontId="8" fillId="0" borderId="1" xfId="2" applyNumberFormat="1" applyFont="1" applyBorder="1" applyAlignment="1">
      <alignment horizontal="center" vertical="center" wrapText="1"/>
    </xf>
    <xf numFmtId="4" fontId="9" fillId="0" borderId="1" xfId="2" applyNumberFormat="1" applyFont="1" applyBorder="1" applyAlignment="1">
      <alignment horizontal="center" vertical="center" wrapText="1"/>
    </xf>
    <xf numFmtId="4" fontId="10" fillId="0" borderId="1" xfId="2" applyNumberFormat="1" applyFont="1" applyBorder="1" applyAlignment="1">
      <alignment horizontal="center" vertical="center"/>
    </xf>
    <xf numFmtId="4" fontId="6" fillId="0" borderId="1" xfId="2" applyNumberFormat="1" applyFont="1" applyBorder="1"/>
    <xf numFmtId="4" fontId="6" fillId="0" borderId="1" xfId="2" applyNumberFormat="1" applyFont="1" applyBorder="1" applyAlignment="1">
      <alignment horizontal="right" vertical="center" wrapText="1"/>
    </xf>
    <xf numFmtId="4" fontId="6" fillId="2" borderId="1" xfId="2" applyNumberFormat="1" applyFont="1" applyFill="1" applyBorder="1" applyAlignment="1">
      <alignment wrapText="1"/>
    </xf>
    <xf numFmtId="4" fontId="6" fillId="0" borderId="1" xfId="2" applyNumberFormat="1" applyFont="1" applyBorder="1" applyAlignment="1">
      <alignment wrapText="1"/>
    </xf>
    <xf numFmtId="0" fontId="10" fillId="0" borderId="0" xfId="2" applyFont="1" applyBorder="1" applyAlignment="1">
      <alignment vertical="center"/>
    </xf>
    <xf numFmtId="2" fontId="10" fillId="0" borderId="0" xfId="2" applyNumberFormat="1" applyFont="1" applyAlignment="1">
      <alignment vertical="center"/>
    </xf>
    <xf numFmtId="0" fontId="10" fillId="0" borderId="0" xfId="2" applyFont="1" applyAlignment="1">
      <alignment vertical="center"/>
    </xf>
    <xf numFmtId="0" fontId="6" fillId="0" borderId="0" xfId="2" applyFont="1" applyBorder="1" applyAlignment="1">
      <alignment vertical="center"/>
    </xf>
    <xf numFmtId="0" fontId="6" fillId="0" borderId="0" xfId="2" applyFont="1" applyAlignment="1">
      <alignment vertical="center"/>
    </xf>
    <xf numFmtId="0" fontId="4" fillId="0" borderId="1" xfId="2" applyFont="1" applyBorder="1" applyAlignment="1">
      <alignment horizontal="right" vertical="center" wrapText="1"/>
    </xf>
    <xf numFmtId="0" fontId="8" fillId="0" borderId="1" xfId="3" applyFont="1" applyBorder="1" applyAlignment="1">
      <alignment horizontal="center" vertical="center" wrapText="1"/>
    </xf>
    <xf numFmtId="0" fontId="6" fillId="0" borderId="1" xfId="3" applyFont="1" applyBorder="1" applyAlignment="1">
      <alignment horizontal="center" vertical="center" wrapText="1"/>
    </xf>
    <xf numFmtId="0" fontId="6" fillId="0" borderId="1" xfId="3" applyFont="1" applyBorder="1" applyAlignment="1">
      <alignment vertical="center" wrapText="1"/>
    </xf>
    <xf numFmtId="0" fontId="6" fillId="0" borderId="1" xfId="3" applyFont="1" applyBorder="1" applyAlignment="1">
      <alignment horizontal="center" vertical="center"/>
    </xf>
    <xf numFmtId="0" fontId="11" fillId="0" borderId="0" xfId="3" applyFont="1" applyAlignment="1">
      <alignment vertical="center" wrapText="1"/>
    </xf>
    <xf numFmtId="0" fontId="12" fillId="0" borderId="0" xfId="3" applyFont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10" fillId="0" borderId="1" xfId="2" applyFont="1" applyBorder="1" applyAlignment="1">
      <alignment vertical="center" wrapText="1"/>
    </xf>
    <xf numFmtId="0" fontId="11" fillId="0" borderId="0" xfId="2" applyFont="1" applyAlignment="1">
      <alignment wrapText="1"/>
    </xf>
    <xf numFmtId="0" fontId="4" fillId="0" borderId="2" xfId="2" applyFont="1" applyBorder="1" applyAlignment="1">
      <alignment horizontal="right" vertical="center" wrapText="1"/>
    </xf>
    <xf numFmtId="0" fontId="4" fillId="0" borderId="0" xfId="2" applyFont="1"/>
    <xf numFmtId="0" fontId="4" fillId="0" borderId="1" xfId="2" applyFont="1" applyBorder="1" applyAlignment="1">
      <alignment wrapText="1"/>
    </xf>
    <xf numFmtId="0" fontId="5" fillId="0" borderId="1" xfId="2" applyFont="1" applyBorder="1" applyAlignment="1">
      <alignment wrapText="1"/>
    </xf>
    <xf numFmtId="0" fontId="16" fillId="0" borderId="1" xfId="2" applyFont="1" applyBorder="1" applyAlignment="1">
      <alignment wrapText="1"/>
    </xf>
    <xf numFmtId="0" fontId="19" fillId="0" borderId="0" xfId="0" applyFont="1" applyAlignment="1">
      <alignment wrapText="1"/>
    </xf>
    <xf numFmtId="0" fontId="20" fillId="0" borderId="0" xfId="0" applyFont="1" applyAlignment="1">
      <alignment wrapText="1"/>
    </xf>
    <xf numFmtId="0" fontId="19" fillId="0" borderId="0" xfId="2" applyFont="1"/>
    <xf numFmtId="0" fontId="11" fillId="0" borderId="0" xfId="2" applyFont="1" applyAlignment="1">
      <alignment horizontal="right" vertical="center" wrapText="1"/>
    </xf>
    <xf numFmtId="0" fontId="21" fillId="2" borderId="0" xfId="2" applyFont="1" applyFill="1"/>
    <xf numFmtId="0" fontId="19" fillId="0" borderId="0" xfId="2" applyFont="1" applyAlignment="1">
      <alignment wrapText="1"/>
    </xf>
    <xf numFmtId="0" fontId="11" fillId="0" borderId="0" xfId="2" applyFont="1"/>
    <xf numFmtId="0" fontId="24" fillId="0" borderId="0" xfId="2" applyFont="1" applyBorder="1" applyAlignment="1">
      <alignment horizontal="center" vertical="center" wrapText="1"/>
    </xf>
    <xf numFmtId="0" fontId="11" fillId="0" borderId="0" xfId="2" applyFont="1" applyAlignment="1"/>
    <xf numFmtId="0" fontId="14" fillId="0" borderId="0" xfId="2" applyFont="1" applyAlignment="1"/>
    <xf numFmtId="0" fontId="11" fillId="0" borderId="0" xfId="2" applyFont="1" applyAlignment="1">
      <alignment horizontal="center"/>
    </xf>
    <xf numFmtId="2" fontId="11" fillId="0" borderId="1" xfId="2" applyNumberFormat="1" applyFont="1" applyBorder="1"/>
    <xf numFmtId="2" fontId="24" fillId="0" borderId="1" xfId="2" applyNumberFormat="1" applyFont="1" applyBorder="1"/>
    <xf numFmtId="2" fontId="25" fillId="0" borderId="1" xfId="0" applyNumberFormat="1" applyFont="1" applyBorder="1"/>
    <xf numFmtId="2" fontId="11" fillId="0" borderId="1" xfId="2" applyNumberFormat="1" applyFont="1" applyFill="1" applyBorder="1"/>
    <xf numFmtId="2" fontId="25" fillId="0" borderId="1" xfId="0" applyNumberFormat="1" applyFont="1" applyBorder="1" applyAlignment="1">
      <alignment horizontal="right"/>
    </xf>
    <xf numFmtId="0" fontId="4" fillId="0" borderId="1" xfId="2" applyFont="1" applyBorder="1" applyAlignment="1">
      <alignment horizontal="right" vertical="center" wrapText="1"/>
    </xf>
    <xf numFmtId="0" fontId="11" fillId="0" borderId="0" xfId="2" applyFont="1" applyAlignment="1">
      <alignment vertical="center" wrapText="1"/>
    </xf>
    <xf numFmtId="0" fontId="6" fillId="2" borderId="1" xfId="0" applyFont="1" applyFill="1" applyBorder="1" applyAlignment="1">
      <alignment wrapText="1"/>
    </xf>
    <xf numFmtId="0" fontId="6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left" wrapText="1"/>
    </xf>
    <xf numFmtId="0" fontId="8" fillId="2" borderId="5" xfId="0" applyFont="1" applyFill="1" applyBorder="1" applyAlignment="1">
      <alignment vertical="center" wrapText="1"/>
    </xf>
    <xf numFmtId="0" fontId="6" fillId="0" borderId="1" xfId="2" applyFont="1" applyBorder="1" applyAlignment="1">
      <alignment horizontal="right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4" fillId="0" borderId="1" xfId="2" applyFont="1" applyBorder="1" applyAlignment="1">
      <alignment horizontal="center" vertical="center" wrapText="1"/>
    </xf>
    <xf numFmtId="0" fontId="16" fillId="0" borderId="0" xfId="2" applyFont="1" applyAlignment="1"/>
    <xf numFmtId="0" fontId="4" fillId="0" borderId="0" xfId="2" applyFont="1" applyAlignment="1"/>
    <xf numFmtId="0" fontId="17" fillId="0" borderId="0" xfId="2" applyFont="1" applyBorder="1" applyAlignment="1">
      <alignment horizontal="left" vertical="center" wrapText="1"/>
    </xf>
    <xf numFmtId="0" fontId="4" fillId="0" borderId="0" xfId="2" applyFont="1" applyAlignment="1">
      <alignment wrapText="1"/>
    </xf>
    <xf numFmtId="0" fontId="21" fillId="0" borderId="0" xfId="2" applyFont="1" applyAlignment="1">
      <alignment horizontal="center" vertical="center" wrapText="1"/>
    </xf>
    <xf numFmtId="0" fontId="22" fillId="0" borderId="0" xfId="2" applyFont="1" applyAlignment="1">
      <alignment horizontal="center" vertical="center" wrapText="1"/>
    </xf>
    <xf numFmtId="0" fontId="19" fillId="0" borderId="0" xfId="2" applyFont="1" applyAlignment="1">
      <alignment horizontal="center" vertical="center" wrapText="1"/>
    </xf>
    <xf numFmtId="0" fontId="18" fillId="0" borderId="0" xfId="2" applyFont="1" applyAlignment="1">
      <alignment wrapText="1"/>
    </xf>
    <xf numFmtId="0" fontId="26" fillId="0" borderId="4" xfId="2" applyFont="1" applyBorder="1" applyAlignment="1">
      <alignment horizontal="left" vertical="center" wrapText="1"/>
    </xf>
    <xf numFmtId="0" fontId="6" fillId="0" borderId="4" xfId="2" applyFont="1" applyBorder="1" applyAlignment="1">
      <alignment wrapText="1"/>
    </xf>
    <xf numFmtId="0" fontId="4" fillId="0" borderId="2" xfId="2" applyFont="1" applyBorder="1" applyAlignment="1">
      <alignment horizontal="left" vertical="center" wrapText="1"/>
    </xf>
    <xf numFmtId="0" fontId="4" fillId="0" borderId="3" xfId="2" applyFont="1" applyBorder="1" applyAlignment="1">
      <alignment horizontal="left" vertical="center" wrapText="1"/>
    </xf>
    <xf numFmtId="0" fontId="4" fillId="0" borderId="2" xfId="2" applyFont="1" applyBorder="1" applyAlignment="1">
      <alignment horizontal="left" vertical="top" wrapText="1"/>
    </xf>
    <xf numFmtId="0" fontId="4" fillId="0" borderId="3" xfId="2" applyFont="1" applyBorder="1" applyAlignment="1">
      <alignment horizontal="left" vertical="top" wrapText="1"/>
    </xf>
    <xf numFmtId="0" fontId="15" fillId="0" borderId="4" xfId="2" applyFont="1" applyBorder="1" applyAlignment="1">
      <alignment horizontal="center" vertical="top" wrapText="1"/>
    </xf>
    <xf numFmtId="0" fontId="4" fillId="0" borderId="2" xfId="2" applyFont="1" applyBorder="1" applyAlignment="1">
      <alignment horizontal="center" vertical="center" wrapText="1"/>
    </xf>
    <xf numFmtId="0" fontId="4" fillId="0" borderId="3" xfId="2" applyFont="1" applyBorder="1" applyAlignment="1">
      <alignment horizontal="center" vertical="center" wrapText="1"/>
    </xf>
    <xf numFmtId="0" fontId="4" fillId="0" borderId="2" xfId="2" applyFont="1" applyBorder="1" applyAlignment="1">
      <alignment horizontal="left" wrapText="1"/>
    </xf>
    <xf numFmtId="0" fontId="4" fillId="0" borderId="3" xfId="2" applyFont="1" applyBorder="1" applyAlignment="1">
      <alignment horizontal="left" wrapText="1"/>
    </xf>
    <xf numFmtId="0" fontId="4" fillId="0" borderId="1" xfId="2" applyFont="1" applyBorder="1" applyAlignment="1">
      <alignment horizontal="right" wrapText="1"/>
    </xf>
    <xf numFmtId="0" fontId="4" fillId="0" borderId="2" xfId="2" applyFont="1" applyBorder="1" applyAlignment="1">
      <alignment horizontal="center" wrapText="1"/>
    </xf>
    <xf numFmtId="0" fontId="4" fillId="0" borderId="3" xfId="2" applyFont="1" applyBorder="1" applyAlignment="1">
      <alignment horizontal="center" wrapText="1"/>
    </xf>
    <xf numFmtId="0" fontId="11" fillId="0" borderId="0" xfId="2" applyFont="1" applyAlignment="1">
      <alignment horizontal="left" vertical="center" wrapText="1"/>
    </xf>
    <xf numFmtId="0" fontId="25" fillId="0" borderId="1" xfId="2" applyFont="1" applyBorder="1" applyAlignment="1">
      <alignment horizontal="right" vertical="center" wrapText="1"/>
    </xf>
    <xf numFmtId="0" fontId="25" fillId="0" borderId="1" xfId="2" applyFont="1" applyBorder="1" applyAlignment="1">
      <alignment wrapText="1"/>
    </xf>
    <xf numFmtId="0" fontId="25" fillId="0" borderId="1" xfId="2" applyFont="1" applyBorder="1" applyAlignment="1">
      <alignment vertical="center" wrapText="1"/>
    </xf>
    <xf numFmtId="0" fontId="25" fillId="0" borderId="0" xfId="2" applyFont="1" applyAlignment="1">
      <alignment wrapText="1"/>
    </xf>
    <xf numFmtId="0" fontId="25" fillId="0" borderId="1" xfId="2" applyFont="1" applyBorder="1" applyAlignment="1">
      <alignment horizontal="center" wrapText="1"/>
    </xf>
    <xf numFmtId="0" fontId="22" fillId="0" borderId="0" xfId="2" applyFont="1" applyBorder="1" applyAlignment="1">
      <alignment horizontal="center" vertical="center" wrapText="1"/>
    </xf>
    <xf numFmtId="0" fontId="27" fillId="0" borderId="0" xfId="2" applyFont="1" applyAlignment="1"/>
    <xf numFmtId="0" fontId="8" fillId="0" borderId="1" xfId="2" applyFont="1" applyBorder="1" applyAlignment="1">
      <alignment horizontal="center" vertical="center" wrapText="1"/>
    </xf>
    <xf numFmtId="0" fontId="28" fillId="0" borderId="0" xfId="2" applyFont="1" applyAlignment="1">
      <alignment horizontal="center" wrapText="1"/>
    </xf>
    <xf numFmtId="0" fontId="13" fillId="0" borderId="4" xfId="2" applyFont="1" applyBorder="1" applyAlignment="1">
      <alignment horizontal="center" vertical="top" wrapText="1"/>
    </xf>
    <xf numFmtId="2" fontId="11" fillId="2" borderId="1" xfId="2" applyNumberFormat="1" applyFont="1" applyFill="1" applyBorder="1"/>
    <xf numFmtId="0" fontId="13" fillId="0" borderId="0" xfId="2" applyFont="1" applyAlignment="1">
      <alignment horizontal="left" vertical="center" wrapText="1"/>
    </xf>
    <xf numFmtId="2" fontId="11" fillId="0" borderId="0" xfId="2" applyNumberFormat="1" applyFont="1" applyAlignment="1">
      <alignment wrapText="1"/>
    </xf>
  </cellXfs>
  <cellStyles count="4">
    <cellStyle name="Обычный" xfId="0" builtinId="0"/>
    <cellStyle name="Обычный 2" xfId="1"/>
    <cellStyle name="Обычный 3" xfId="2"/>
    <cellStyle name="Обычный 3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54"/>
  <sheetViews>
    <sheetView tabSelected="1" topLeftCell="A22" zoomScaleNormal="100" workbookViewId="0">
      <selection activeCell="H27" sqref="H27:H31"/>
    </sheetView>
  </sheetViews>
  <sheetFormatPr defaultColWidth="9.109375" defaultRowHeight="13.2" x14ac:dyDescent="0.25"/>
  <cols>
    <col min="1" max="2" width="11.88671875" style="42" customWidth="1"/>
    <col min="3" max="3" width="11.33203125" style="42" customWidth="1"/>
    <col min="4" max="4" width="14.5546875" style="33" customWidth="1"/>
    <col min="5" max="5" width="12.6640625" style="33" customWidth="1"/>
    <col min="6" max="6" width="13.44140625" style="33" customWidth="1"/>
    <col min="7" max="7" width="23.44140625" style="33" customWidth="1"/>
    <col min="8" max="8" width="11.44140625" style="33" bestFit="1" customWidth="1"/>
    <col min="9" max="10" width="9.109375" style="33" hidden="1" customWidth="1"/>
    <col min="11" max="16384" width="9.109375" style="33"/>
  </cols>
  <sheetData>
    <row r="1" spans="1:8" ht="15.6" customHeight="1" x14ac:dyDescent="0.3">
      <c r="A1" s="97" t="s">
        <v>1</v>
      </c>
      <c r="B1" s="97"/>
      <c r="C1" s="97"/>
      <c r="D1" s="97"/>
      <c r="E1" s="97"/>
      <c r="F1" s="97"/>
      <c r="G1" s="97"/>
    </row>
    <row r="2" spans="1:8" ht="13.8" customHeight="1" x14ac:dyDescent="0.25">
      <c r="A2" s="98" t="s">
        <v>2</v>
      </c>
      <c r="B2" s="98"/>
      <c r="C2" s="98"/>
      <c r="D2" s="98"/>
      <c r="E2" s="98"/>
      <c r="F2" s="98"/>
      <c r="G2" s="98"/>
    </row>
    <row r="3" spans="1:8" x14ac:dyDescent="0.25">
      <c r="A3" s="24">
        <v>1</v>
      </c>
      <c r="B3" s="34"/>
      <c r="C3" s="34"/>
      <c r="D3" s="83" t="s">
        <v>3</v>
      </c>
      <c r="E3" s="84"/>
      <c r="F3" s="85">
        <v>2007</v>
      </c>
      <c r="G3" s="85"/>
    </row>
    <row r="4" spans="1:8" x14ac:dyDescent="0.25">
      <c r="A4" s="24">
        <v>2</v>
      </c>
      <c r="B4" s="34"/>
      <c r="C4" s="34"/>
      <c r="D4" s="83" t="s">
        <v>4</v>
      </c>
      <c r="E4" s="84"/>
      <c r="F4" s="85">
        <v>10</v>
      </c>
      <c r="G4" s="85"/>
    </row>
    <row r="5" spans="1:8" x14ac:dyDescent="0.25">
      <c r="A5" s="24">
        <v>3</v>
      </c>
      <c r="B5" s="34"/>
      <c r="C5" s="34"/>
      <c r="D5" s="83" t="s">
        <v>5</v>
      </c>
      <c r="E5" s="84"/>
      <c r="F5" s="85">
        <v>117</v>
      </c>
      <c r="G5" s="85"/>
    </row>
    <row r="6" spans="1:8" x14ac:dyDescent="0.25">
      <c r="A6" s="24">
        <v>4</v>
      </c>
      <c r="B6" s="34"/>
      <c r="C6" s="34"/>
      <c r="D6" s="83" t="s">
        <v>6</v>
      </c>
      <c r="E6" s="84"/>
      <c r="F6" s="85">
        <f>E22</f>
        <v>9470.7900000000009</v>
      </c>
      <c r="G6" s="85"/>
    </row>
    <row r="7" spans="1:8" x14ac:dyDescent="0.25">
      <c r="A7" s="24">
        <v>5</v>
      </c>
      <c r="B7" s="34"/>
      <c r="C7" s="34"/>
      <c r="D7" s="83" t="s">
        <v>7</v>
      </c>
      <c r="E7" s="84"/>
      <c r="F7" s="85">
        <v>0</v>
      </c>
      <c r="G7" s="85"/>
    </row>
    <row r="8" spans="1:8" ht="23.4" customHeight="1" x14ac:dyDescent="0.25">
      <c r="A8" s="24">
        <v>6</v>
      </c>
      <c r="B8" s="34"/>
      <c r="C8" s="34"/>
      <c r="D8" s="83" t="s">
        <v>8</v>
      </c>
      <c r="E8" s="84"/>
      <c r="F8" s="85">
        <v>525.70000000000005</v>
      </c>
      <c r="G8" s="85"/>
    </row>
    <row r="9" spans="1:8" ht="34.799999999999997" customHeight="1" x14ac:dyDescent="0.25">
      <c r="A9" s="24">
        <v>7</v>
      </c>
      <c r="B9" s="34"/>
      <c r="C9" s="34"/>
      <c r="D9" s="76" t="s">
        <v>9</v>
      </c>
      <c r="E9" s="77"/>
      <c r="F9" s="76" t="s">
        <v>10</v>
      </c>
      <c r="G9" s="77"/>
    </row>
    <row r="10" spans="1:8" x14ac:dyDescent="0.25">
      <c r="A10" s="24">
        <v>8</v>
      </c>
      <c r="B10" s="34"/>
      <c r="C10" s="34"/>
      <c r="D10" s="83" t="s">
        <v>11</v>
      </c>
      <c r="E10" s="84"/>
      <c r="F10" s="86" t="s">
        <v>12</v>
      </c>
      <c r="G10" s="87"/>
    </row>
    <row r="11" spans="1:8" x14ac:dyDescent="0.25">
      <c r="A11" s="24">
        <v>9</v>
      </c>
      <c r="B11" s="34"/>
      <c r="C11" s="34"/>
      <c r="D11" s="83" t="s">
        <v>13</v>
      </c>
      <c r="E11" s="84"/>
      <c r="F11" s="65" t="s">
        <v>14</v>
      </c>
      <c r="G11" s="65"/>
    </row>
    <row r="12" spans="1:8" ht="28.8" customHeight="1" x14ac:dyDescent="0.25">
      <c r="A12" s="24">
        <v>10</v>
      </c>
      <c r="B12" s="34"/>
      <c r="C12" s="34"/>
      <c r="D12" s="83" t="s">
        <v>15</v>
      </c>
      <c r="E12" s="84"/>
      <c r="F12" s="65" t="s">
        <v>14</v>
      </c>
      <c r="G12" s="65"/>
    </row>
    <row r="13" spans="1:8" ht="19.2" customHeight="1" x14ac:dyDescent="0.25">
      <c r="A13" s="24">
        <v>11</v>
      </c>
      <c r="B13" s="34"/>
      <c r="C13" s="34"/>
      <c r="D13" s="76" t="s">
        <v>16</v>
      </c>
      <c r="E13" s="77"/>
      <c r="F13" s="81" t="s">
        <v>17</v>
      </c>
      <c r="G13" s="82"/>
    </row>
    <row r="14" spans="1:8" ht="36" customHeight="1" x14ac:dyDescent="0.25">
      <c r="A14" s="24">
        <v>12</v>
      </c>
      <c r="B14" s="34"/>
      <c r="C14" s="34"/>
      <c r="D14" s="76" t="s">
        <v>18</v>
      </c>
      <c r="E14" s="77"/>
      <c r="F14" s="78" t="s">
        <v>19</v>
      </c>
      <c r="G14" s="79"/>
    </row>
    <row r="15" spans="1:8" ht="16.8" customHeight="1" x14ac:dyDescent="0.25">
      <c r="A15" s="80" t="s">
        <v>20</v>
      </c>
      <c r="B15" s="80"/>
      <c r="C15" s="80"/>
      <c r="D15" s="80"/>
      <c r="E15" s="80"/>
      <c r="F15" s="80"/>
      <c r="G15" s="80"/>
    </row>
    <row r="16" spans="1:8" s="56" customFormat="1" ht="36.6" customHeight="1" x14ac:dyDescent="0.3">
      <c r="A16" s="55">
        <v>1</v>
      </c>
      <c r="B16" s="34"/>
      <c r="C16" s="34"/>
      <c r="D16" s="81" t="s">
        <v>21</v>
      </c>
      <c r="E16" s="82"/>
      <c r="F16" s="96" t="s">
        <v>44</v>
      </c>
      <c r="G16" s="96"/>
      <c r="H16" s="2"/>
    </row>
    <row r="17" spans="1:10" s="44" customFormat="1" ht="16.2" customHeight="1" x14ac:dyDescent="0.25">
      <c r="A17" s="43"/>
      <c r="B17" s="43"/>
      <c r="C17" s="70" t="s">
        <v>22</v>
      </c>
      <c r="D17" s="70"/>
      <c r="E17" s="70"/>
      <c r="F17" s="70"/>
      <c r="G17" s="70"/>
    </row>
    <row r="18" spans="1:10" s="44" customFormat="1" ht="24" customHeight="1" x14ac:dyDescent="0.25">
      <c r="A18" s="43"/>
      <c r="B18" s="43"/>
      <c r="C18" s="71" t="s">
        <v>23</v>
      </c>
      <c r="D18" s="72"/>
      <c r="E18" s="72"/>
      <c r="F18" s="72"/>
      <c r="G18" s="72"/>
    </row>
    <row r="19" spans="1:10" s="44" customFormat="1" ht="29.4" customHeight="1" x14ac:dyDescent="0.25">
      <c r="A19" s="41"/>
      <c r="B19" s="41"/>
      <c r="C19" s="94" t="s">
        <v>54</v>
      </c>
      <c r="D19" s="95"/>
      <c r="E19" s="95"/>
      <c r="F19" s="95"/>
      <c r="G19" s="95"/>
    </row>
    <row r="20" spans="1:10" x14ac:dyDescent="0.25">
      <c r="A20" s="73" t="s">
        <v>24</v>
      </c>
      <c r="B20" s="73"/>
      <c r="C20" s="69"/>
      <c r="D20" s="69"/>
      <c r="E20" s="69"/>
      <c r="F20" s="69"/>
      <c r="G20" s="69"/>
    </row>
    <row r="21" spans="1:10" x14ac:dyDescent="0.25">
      <c r="A21" s="45" t="s">
        <v>51</v>
      </c>
      <c r="B21" s="45"/>
      <c r="C21" s="46"/>
      <c r="D21" s="47"/>
      <c r="E21" s="48"/>
      <c r="F21" s="47"/>
      <c r="G21" s="47"/>
    </row>
    <row r="22" spans="1:10" x14ac:dyDescent="0.25">
      <c r="A22" s="45" t="s">
        <v>48</v>
      </c>
      <c r="B22" s="45"/>
      <c r="C22" s="46"/>
      <c r="D22" s="47"/>
      <c r="E22" s="49">
        <v>9470.7900000000009</v>
      </c>
      <c r="F22" s="47"/>
      <c r="G22" s="47"/>
    </row>
    <row r="23" spans="1:10" x14ac:dyDescent="0.25">
      <c r="A23" s="45" t="s">
        <v>52</v>
      </c>
      <c r="B23" s="45"/>
      <c r="C23" s="46"/>
      <c r="D23" s="47"/>
      <c r="E23" s="48"/>
      <c r="F23" s="47"/>
      <c r="G23" s="47"/>
    </row>
    <row r="24" spans="1:10" x14ac:dyDescent="0.25">
      <c r="A24" s="45" t="s">
        <v>53</v>
      </c>
      <c r="B24" s="45"/>
      <c r="C24" s="46"/>
      <c r="D24" s="47"/>
      <c r="E24" s="48"/>
      <c r="F24" s="47"/>
      <c r="G24" s="47"/>
    </row>
    <row r="25" spans="1:10" ht="21" customHeight="1" x14ac:dyDescent="0.25">
      <c r="A25" s="74" t="s">
        <v>25</v>
      </c>
      <c r="B25" s="74"/>
      <c r="C25" s="75"/>
      <c r="D25" s="75"/>
      <c r="E25" s="75"/>
      <c r="F25" s="75"/>
      <c r="G25" s="75"/>
    </row>
    <row r="26" spans="1:10" s="29" customFormat="1" ht="60.75" customHeight="1" x14ac:dyDescent="0.3">
      <c r="A26" s="25" t="s">
        <v>55</v>
      </c>
      <c r="B26" s="3" t="s">
        <v>45</v>
      </c>
      <c r="C26" s="26" t="s">
        <v>56</v>
      </c>
      <c r="D26" s="26" t="s">
        <v>57</v>
      </c>
      <c r="E26" s="25" t="s">
        <v>26</v>
      </c>
      <c r="F26" s="27" t="s">
        <v>58</v>
      </c>
      <c r="G26" s="28" t="s">
        <v>27</v>
      </c>
      <c r="J26" s="30"/>
    </row>
    <row r="27" spans="1:10" ht="19.8" customHeight="1" x14ac:dyDescent="0.25">
      <c r="A27" s="50">
        <v>212702.17999999982</v>
      </c>
      <c r="B27" s="52">
        <v>7.97</v>
      </c>
      <c r="C27" s="53">
        <v>1024303.98</v>
      </c>
      <c r="D27" s="53">
        <v>1092744.97</v>
      </c>
      <c r="E27" s="53">
        <f>C27</f>
        <v>1024303.98</v>
      </c>
      <c r="F27" s="50">
        <f t="shared" ref="F27:F29" si="0">A27+C27-D27</f>
        <v>144261.18999999971</v>
      </c>
      <c r="G27" s="36" t="s">
        <v>28</v>
      </c>
      <c r="H27" s="101"/>
    </row>
    <row r="28" spans="1:10" ht="19.2" customHeight="1" x14ac:dyDescent="0.25">
      <c r="A28" s="50">
        <v>68955.529999999912</v>
      </c>
      <c r="B28" s="52">
        <v>3.15</v>
      </c>
      <c r="C28" s="53">
        <v>386272.81</v>
      </c>
      <c r="D28" s="53">
        <v>383493.67</v>
      </c>
      <c r="E28" s="53">
        <f t="shared" ref="E28:E31" si="1">C28</f>
        <v>386272.81</v>
      </c>
      <c r="F28" s="50">
        <f t="shared" si="0"/>
        <v>71734.669999999925</v>
      </c>
      <c r="G28" s="36" t="s">
        <v>29</v>
      </c>
      <c r="H28" s="101"/>
    </row>
    <row r="29" spans="1:10" ht="31.8" customHeight="1" x14ac:dyDescent="0.25">
      <c r="A29" s="50">
        <v>73998.01999999996</v>
      </c>
      <c r="B29" s="54">
        <v>4.5999999999999996</v>
      </c>
      <c r="C29" s="53">
        <v>519411.04</v>
      </c>
      <c r="D29" s="53">
        <v>550281.14</v>
      </c>
      <c r="E29" s="53">
        <f t="shared" si="1"/>
        <v>519411.04</v>
      </c>
      <c r="F29" s="50">
        <f t="shared" si="0"/>
        <v>43127.919999999925</v>
      </c>
      <c r="G29" s="36" t="s">
        <v>30</v>
      </c>
      <c r="H29" s="101"/>
    </row>
    <row r="30" spans="1:10" ht="27.6" customHeight="1" x14ac:dyDescent="0.25">
      <c r="A30" s="50">
        <v>37623.819999999949</v>
      </c>
      <c r="B30" s="52">
        <v>1.82</v>
      </c>
      <c r="C30" s="53">
        <v>205288.83</v>
      </c>
      <c r="D30" s="53">
        <v>170419.95</v>
      </c>
      <c r="E30" s="99">
        <f>E42</f>
        <v>328095.90000000002</v>
      </c>
      <c r="F30" s="50">
        <f>A30+C30-D30</f>
        <v>72492.699999999924</v>
      </c>
      <c r="G30" s="1" t="s">
        <v>31</v>
      </c>
      <c r="H30" s="101"/>
    </row>
    <row r="31" spans="1:10" ht="21.75" customHeight="1" x14ac:dyDescent="0.25">
      <c r="A31" s="50">
        <v>2779.3099999999977</v>
      </c>
      <c r="B31" s="54" t="s">
        <v>49</v>
      </c>
      <c r="C31" s="53">
        <v>243360</v>
      </c>
      <c r="D31" s="53">
        <v>265944.03999999998</v>
      </c>
      <c r="E31" s="53">
        <f t="shared" si="1"/>
        <v>243360</v>
      </c>
      <c r="F31" s="50">
        <f>A31+C31-D31</f>
        <v>-19804.729999999981</v>
      </c>
      <c r="G31" s="37" t="s">
        <v>43</v>
      </c>
      <c r="H31" s="101"/>
    </row>
    <row r="32" spans="1:10" x14ac:dyDescent="0.25">
      <c r="A32" s="51">
        <f>SUM(A27:A30)</f>
        <v>393279.54999999964</v>
      </c>
      <c r="B32" s="51"/>
      <c r="C32" s="51">
        <f>SUM(C27:C31)</f>
        <v>2378636.66</v>
      </c>
      <c r="D32" s="51">
        <f>SUM(D27:D31)</f>
        <v>2462883.77</v>
      </c>
      <c r="E32" s="51">
        <f>SUM(E27:E30)</f>
        <v>2258083.73</v>
      </c>
      <c r="F32" s="51">
        <f>SUM(F27:F30)</f>
        <v>331616.47999999952</v>
      </c>
      <c r="G32" s="38" t="s">
        <v>0</v>
      </c>
    </row>
    <row r="33" spans="1:10" x14ac:dyDescent="0.25">
      <c r="A33" s="66" t="s">
        <v>32</v>
      </c>
      <c r="B33" s="66"/>
      <c r="C33" s="67"/>
      <c r="D33" s="67"/>
      <c r="E33" s="67"/>
      <c r="F33" s="67"/>
      <c r="G33" s="35"/>
    </row>
    <row r="34" spans="1:10" s="39" customFormat="1" ht="57.75" customHeight="1" x14ac:dyDescent="0.25">
      <c r="A34" s="25" t="s">
        <v>55</v>
      </c>
      <c r="B34" s="3"/>
      <c r="C34" s="26" t="s">
        <v>56</v>
      </c>
      <c r="D34" s="26" t="s">
        <v>57</v>
      </c>
      <c r="E34" s="25" t="s">
        <v>26</v>
      </c>
      <c r="F34" s="27" t="s">
        <v>58</v>
      </c>
      <c r="G34" s="31" t="s">
        <v>33</v>
      </c>
      <c r="J34" s="40"/>
    </row>
    <row r="35" spans="1:10" ht="21.75" customHeight="1" x14ac:dyDescent="0.25">
      <c r="A35" s="50">
        <v>42615.909999999974</v>
      </c>
      <c r="B35" s="50"/>
      <c r="C35" s="50">
        <v>455242.04</v>
      </c>
      <c r="D35" s="50">
        <v>466895.66</v>
      </c>
      <c r="E35" s="50">
        <f>D35</f>
        <v>466895.66</v>
      </c>
      <c r="F35" s="50">
        <f t="shared" ref="F35:F38" si="2">A35+C35-D35</f>
        <v>30962.289999999979</v>
      </c>
      <c r="G35" s="36" t="s">
        <v>34</v>
      </c>
    </row>
    <row r="36" spans="1:10" ht="15.75" customHeight="1" x14ac:dyDescent="0.25">
      <c r="A36" s="50">
        <v>532807.49999999965</v>
      </c>
      <c r="B36" s="50"/>
      <c r="C36" s="50">
        <v>695796.94</v>
      </c>
      <c r="D36" s="50">
        <v>672618.86</v>
      </c>
      <c r="E36" s="50">
        <f t="shared" ref="E36:E38" si="3">D36</f>
        <v>672618.86</v>
      </c>
      <c r="F36" s="50">
        <f t="shared" si="2"/>
        <v>555985.57999999949</v>
      </c>
      <c r="G36" s="36" t="s">
        <v>35</v>
      </c>
    </row>
    <row r="37" spans="1:10" ht="16.5" customHeight="1" x14ac:dyDescent="0.25">
      <c r="A37" s="50">
        <v>1033946.3300000005</v>
      </c>
      <c r="B37" s="50"/>
      <c r="C37" s="50">
        <v>2864147.29</v>
      </c>
      <c r="D37" s="50">
        <v>2951899.6</v>
      </c>
      <c r="E37" s="50">
        <f>D37</f>
        <v>2951899.6</v>
      </c>
      <c r="F37" s="50">
        <f t="shared" si="2"/>
        <v>946194.02000000048</v>
      </c>
      <c r="G37" s="36" t="s">
        <v>36</v>
      </c>
    </row>
    <row r="38" spans="1:10" ht="33.75" customHeight="1" x14ac:dyDescent="0.25">
      <c r="A38" s="50">
        <v>174991.02000000002</v>
      </c>
      <c r="B38" s="50"/>
      <c r="C38" s="50">
        <v>1077029.48</v>
      </c>
      <c r="D38" s="50">
        <v>1116419.04</v>
      </c>
      <c r="E38" s="50">
        <f t="shared" si="3"/>
        <v>1116419.04</v>
      </c>
      <c r="F38" s="50">
        <f t="shared" si="2"/>
        <v>135601.45999999996</v>
      </c>
      <c r="G38" s="36" t="s">
        <v>37</v>
      </c>
    </row>
    <row r="39" spans="1:10" x14ac:dyDescent="0.25">
      <c r="A39" s="51">
        <f>A35+A36+A37+A38</f>
        <v>1784360.7600000002</v>
      </c>
      <c r="B39" s="51"/>
      <c r="C39" s="51">
        <f>SUM(C35:C38)</f>
        <v>5092215.75</v>
      </c>
      <c r="D39" s="51">
        <f>D35+D36+D37+D38</f>
        <v>5207833.16</v>
      </c>
      <c r="E39" s="51">
        <f t="shared" ref="E39:F39" si="4">E35+E36+E37+E38</f>
        <v>5207833.16</v>
      </c>
      <c r="F39" s="51">
        <f t="shared" si="4"/>
        <v>1668743.3499999999</v>
      </c>
      <c r="G39" s="38" t="s">
        <v>0</v>
      </c>
    </row>
    <row r="40" spans="1:10" s="41" customFormat="1" ht="27.6" customHeight="1" x14ac:dyDescent="0.25">
      <c r="A40" s="68" t="s">
        <v>38</v>
      </c>
      <c r="B40" s="68"/>
      <c r="C40" s="69"/>
      <c r="D40" s="69"/>
      <c r="E40" s="69"/>
      <c r="F40" s="69"/>
      <c r="G40" s="69"/>
    </row>
    <row r="41" spans="1:10" s="23" customFormat="1" ht="47.25" customHeight="1" x14ac:dyDescent="0.3">
      <c r="A41" s="4" t="s">
        <v>39</v>
      </c>
      <c r="B41" s="4" t="s">
        <v>59</v>
      </c>
      <c r="C41" s="4" t="s">
        <v>50</v>
      </c>
      <c r="D41" s="4" t="s">
        <v>40</v>
      </c>
      <c r="E41" s="5" t="s">
        <v>41</v>
      </c>
      <c r="F41" s="32" t="s">
        <v>60</v>
      </c>
      <c r="G41" s="22"/>
    </row>
    <row r="42" spans="1:10" s="21" customFormat="1" ht="21" customHeight="1" x14ac:dyDescent="0.3">
      <c r="A42" s="8"/>
      <c r="B42" s="14">
        <v>127382.32000000007</v>
      </c>
      <c r="C42" s="13"/>
      <c r="D42" s="13" t="s">
        <v>42</v>
      </c>
      <c r="E42" s="14">
        <f>E43+E44+E45+E46+E48+E49+E47</f>
        <v>328095.90000000002</v>
      </c>
      <c r="F42" s="14">
        <f>B42+D30-E42</f>
        <v>-30293.629999999946</v>
      </c>
      <c r="G42" s="19"/>
      <c r="H42" s="20"/>
    </row>
    <row r="43" spans="1:10" s="7" customFormat="1" ht="28.8" customHeight="1" x14ac:dyDescent="0.25">
      <c r="A43" s="8">
        <v>1</v>
      </c>
      <c r="B43" s="12"/>
      <c r="C43" s="57"/>
      <c r="D43" s="58" t="s">
        <v>62</v>
      </c>
      <c r="E43" s="11">
        <v>34161</v>
      </c>
      <c r="F43" s="15"/>
      <c r="G43" s="6"/>
    </row>
    <row r="44" spans="1:10" s="9" customFormat="1" ht="36" x14ac:dyDescent="0.25">
      <c r="A44" s="5">
        <v>2</v>
      </c>
      <c r="B44" s="16"/>
      <c r="C44" s="59"/>
      <c r="D44" s="60" t="s">
        <v>69</v>
      </c>
      <c r="E44" s="11">
        <v>2310.06</v>
      </c>
      <c r="F44" s="17"/>
      <c r="H44" s="10"/>
    </row>
    <row r="45" spans="1:10" s="9" customFormat="1" ht="24" x14ac:dyDescent="0.25">
      <c r="A45" s="8">
        <v>3</v>
      </c>
      <c r="B45" s="16"/>
      <c r="C45" s="61"/>
      <c r="D45" s="62" t="s">
        <v>63</v>
      </c>
      <c r="E45" s="11">
        <v>81930.399999999994</v>
      </c>
      <c r="F45" s="18"/>
    </row>
    <row r="46" spans="1:10" s="9" customFormat="1" ht="24" x14ac:dyDescent="0.25">
      <c r="A46" s="5">
        <v>4</v>
      </c>
      <c r="B46" s="16"/>
      <c r="C46" s="61"/>
      <c r="D46" s="62" t="s">
        <v>64</v>
      </c>
      <c r="E46" s="11">
        <v>24406.44</v>
      </c>
      <c r="F46" s="18"/>
    </row>
    <row r="47" spans="1:10" s="9" customFormat="1" ht="48" customHeight="1" x14ac:dyDescent="0.25">
      <c r="A47" s="5"/>
      <c r="B47" s="16"/>
      <c r="C47" s="61"/>
      <c r="D47" s="62" t="s">
        <v>71</v>
      </c>
      <c r="E47" s="11">
        <v>171370.5</v>
      </c>
      <c r="F47" s="18"/>
    </row>
    <row r="48" spans="1:10" s="9" customFormat="1" ht="65.400000000000006" customHeight="1" x14ac:dyDescent="0.25">
      <c r="A48" s="8">
        <v>5</v>
      </c>
      <c r="B48" s="63"/>
      <c r="C48" s="63"/>
      <c r="D48" s="64" t="s">
        <v>65</v>
      </c>
      <c r="E48" s="11">
        <f>4200+2800+2800</f>
        <v>9800</v>
      </c>
      <c r="F48" s="1"/>
    </row>
    <row r="49" spans="1:7" s="9" customFormat="1" ht="46.8" customHeight="1" x14ac:dyDescent="0.25">
      <c r="A49" s="5">
        <v>6</v>
      </c>
      <c r="B49" s="63"/>
      <c r="C49" s="63"/>
      <c r="D49" s="64" t="s">
        <v>66</v>
      </c>
      <c r="E49" s="11">
        <f>2700+450+967.5</f>
        <v>4117.5</v>
      </c>
      <c r="F49" s="1"/>
    </row>
    <row r="50" spans="1:7" s="92" customFormat="1" ht="39.6" x14ac:dyDescent="0.25">
      <c r="A50" s="89" t="s">
        <v>47</v>
      </c>
      <c r="B50" s="89"/>
      <c r="C50" s="90" t="s">
        <v>46</v>
      </c>
      <c r="D50" s="90" t="s">
        <v>61</v>
      </c>
      <c r="E50" s="90" t="s">
        <v>57</v>
      </c>
      <c r="F50" s="91" t="s">
        <v>0</v>
      </c>
    </row>
    <row r="51" spans="1:7" s="92" customFormat="1" ht="18.75" customHeight="1" x14ac:dyDescent="0.25">
      <c r="A51" s="89"/>
      <c r="B51" s="89"/>
      <c r="C51" s="90">
        <v>11400</v>
      </c>
      <c r="D51" s="90">
        <f>C51</f>
        <v>11400</v>
      </c>
      <c r="E51" s="90">
        <f>D51</f>
        <v>11400</v>
      </c>
      <c r="F51" s="93">
        <f>E51+D51+C51</f>
        <v>34200</v>
      </c>
    </row>
    <row r="52" spans="1:7" ht="30" customHeight="1" x14ac:dyDescent="0.25">
      <c r="A52" s="100" t="s">
        <v>70</v>
      </c>
      <c r="B52" s="100"/>
      <c r="C52" s="100"/>
      <c r="D52" s="100"/>
      <c r="E52" s="100"/>
      <c r="F52" s="100"/>
      <c r="G52" s="100"/>
    </row>
    <row r="53" spans="1:7" ht="112.2" customHeight="1" x14ac:dyDescent="0.25">
      <c r="A53" s="88" t="s">
        <v>67</v>
      </c>
      <c r="B53" s="88"/>
      <c r="C53" s="88"/>
      <c r="D53" s="88"/>
      <c r="E53" s="88"/>
      <c r="F53" s="88"/>
      <c r="G53" s="88"/>
    </row>
    <row r="54" spans="1:7" ht="19.8" customHeight="1" x14ac:dyDescent="0.25">
      <c r="A54" s="88" t="s">
        <v>68</v>
      </c>
      <c r="B54" s="88"/>
      <c r="C54" s="88"/>
      <c r="D54" s="88"/>
      <c r="E54" s="88"/>
      <c r="F54" s="88"/>
      <c r="G54" s="88"/>
    </row>
  </sheetData>
  <mergeCells count="39">
    <mergeCell ref="A52:G52"/>
    <mergeCell ref="A53:G53"/>
    <mergeCell ref="A54:G54"/>
    <mergeCell ref="A1:G1"/>
    <mergeCell ref="A2:G2"/>
    <mergeCell ref="D3:E3"/>
    <mergeCell ref="F3:G3"/>
    <mergeCell ref="D4:E4"/>
    <mergeCell ref="F4:G4"/>
    <mergeCell ref="D5:E5"/>
    <mergeCell ref="F5:G5"/>
    <mergeCell ref="D6:E6"/>
    <mergeCell ref="F6:G6"/>
    <mergeCell ref="D7:E7"/>
    <mergeCell ref="F7:G7"/>
    <mergeCell ref="D8:E8"/>
    <mergeCell ref="F8:G8"/>
    <mergeCell ref="D9:E9"/>
    <mergeCell ref="F9:G9"/>
    <mergeCell ref="D10:E10"/>
    <mergeCell ref="F10:G10"/>
    <mergeCell ref="D11:E11"/>
    <mergeCell ref="F11:G11"/>
    <mergeCell ref="D12:E12"/>
    <mergeCell ref="F12:G12"/>
    <mergeCell ref="D13:E13"/>
    <mergeCell ref="F13:G13"/>
    <mergeCell ref="D14:E14"/>
    <mergeCell ref="F14:G14"/>
    <mergeCell ref="A15:G15"/>
    <mergeCell ref="D16:E16"/>
    <mergeCell ref="F16:G16"/>
    <mergeCell ref="A33:F33"/>
    <mergeCell ref="A40:G40"/>
    <mergeCell ref="C17:G17"/>
    <mergeCell ref="C18:G18"/>
    <mergeCell ref="C19:G19"/>
    <mergeCell ref="A20:G20"/>
    <mergeCell ref="A25:G25"/>
  </mergeCells>
  <pageMargins left="0.31496062992125984" right="0.11811023622047245" top="0.74803149606299213" bottom="0.74803149606299213" header="0.31496062992125984" footer="0.31496062992125984"/>
  <pageSetup paperSize="9" scale="82" orientation="portrait" horizontalDpi="180" verticalDpi="180" r:id="rId1"/>
  <rowBreaks count="1" manualBreakCount="1">
    <brk id="16" max="16383" man="1"/>
  </rowBreaks>
  <colBreaks count="1" manualBreakCount="1">
    <brk id="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2018</vt:lpstr>
      <vt:lpstr>Лист1</vt:lpstr>
      <vt:lpstr>'2018'!Область_печати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2019-03-22T13:32:36Z</dcterms:modified>
</cp:coreProperties>
</file>